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op the List" sheetId="1" state="visible" r:id="rId3"/>
    <sheet name="Prices" sheetId="2" state="visible" r:id="rId4"/>
    <sheet name="Wrightwood Fit Guide" sheetId="3" state="visible" r:id="rId5"/>
    <sheet name="Coming Soon" sheetId="4" state="visible" r:id="rId6"/>
  </sheets>
  <definedNames>
    <definedName function="false" hidden="false" localSheetId="0" name="_xlnm.Print_Titles" vbProcedure="false">'Shop the List'!$7:$7</definedName>
    <definedName function="false" hidden="true" localSheetId="0" name="_xlnm._FilterDatabase" vbProcedure="false">'Shop the List'!$A$7:$R$104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<sst xmlns="http://schemas.openxmlformats.org/spreadsheetml/2006/main" count="1559" uniqueCount="504">
  <si>
    <t xml:space="preserve">FlannelBush Gardens  ·  Native Plants for Wrightwood — Available Now</t>
  </si>
  <si>
    <t xml:space="preserve">grow with what lives here  ·  flannelbushgardens.com</t>
  </si>
  <si>
    <t xml:space="preserve">Availability as of September 15, 2026. Stock changes daily, so we'll confirm everything before your order is final.</t>
  </si>
  <si>
    <t xml:space="preserve">HOW TO USE:  Type how many you want in the yellow Qty column (e.g. 3); your total updates at the bottom. Use the filter arrows to sort by fit, sun, water, or size. Then send this sheet to us.</t>
  </si>
  <si>
    <t xml:space="preserve">Supply:  "Good" = plenty on hand   ·   "Limited" = under 50 available, order soon.</t>
  </si>
  <si>
    <t xml:space="preserve">Qty</t>
  </si>
  <si>
    <t xml:space="preserve">Common Name</t>
  </si>
  <si>
    <t xml:space="preserve">Botanical Name</t>
  </si>
  <si>
    <t xml:space="preserve">Pot Size</t>
  </si>
  <si>
    <t xml:space="preserve">Price Each</t>
  </si>
  <si>
    <t xml:space="preserve">Line Total</t>
  </si>
  <si>
    <t xml:space="preserve">Supply</t>
  </si>
  <si>
    <t xml:space="preserve">Plant Type</t>
  </si>
  <si>
    <t xml:space="preserve">Wrightwood Fit</t>
  </si>
  <si>
    <t xml:space="preserve">Height</t>
  </si>
  <si>
    <t xml:space="preserve">Width</t>
  </si>
  <si>
    <t xml:space="preserve">Sun</t>
  </si>
  <si>
    <t xml:space="preserve">Water</t>
  </si>
  <si>
    <t xml:space="preserve">Flower Color</t>
  </si>
  <si>
    <t xml:space="preserve">Blooms</t>
  </si>
  <si>
    <t xml:space="preserve">Leaves</t>
  </si>
  <si>
    <t xml:space="preserve">Good For</t>
  </si>
  <si>
    <t xml:space="preserve">Why You'll Love It</t>
  </si>
  <si>
    <t xml:space="preserve">Arroyo Willow</t>
  </si>
  <si>
    <t xml:space="preserve">Salix lasiolepis</t>
  </si>
  <si>
    <t xml:space="preserve">1 gallon</t>
  </si>
  <si>
    <t xml:space="preserve">Limited</t>
  </si>
  <si>
    <t xml:space="preserve">Tree/Shrub</t>
  </si>
  <si>
    <t xml:space="preserve">Wrightwood native</t>
  </si>
  <si>
    <t xml:space="preserve">10-20'</t>
  </si>
  <si>
    <t xml:space="preserve">High</t>
  </si>
  <si>
    <t xml:space="preserve">Catkins</t>
  </si>
  <si>
    <t xml:space="preserve">Late Winter–Spring</t>
  </si>
  <si>
    <t xml:space="preserve">Winter Dormant</t>
  </si>
  <si>
    <t xml:space="preserve">Creekside, Erosion control, Habitat</t>
  </si>
  <si>
    <t xml:space="preserve">Fast, multi-stemmed willow for creeks, springs, and wet swales. Early catkins are vital spring food for native bees.</t>
  </si>
  <si>
    <t xml:space="preserve">5 gallon</t>
  </si>
  <si>
    <t xml:space="preserve">Bigberry Manzanita</t>
  </si>
  <si>
    <t xml:space="preserve">Arctostaphylos glauca</t>
  </si>
  <si>
    <t xml:space="preserve">Good</t>
  </si>
  <si>
    <t xml:space="preserve">Shrub</t>
  </si>
  <si>
    <t xml:space="preserve">6-15'</t>
  </si>
  <si>
    <t xml:space="preserve">5-10'</t>
  </si>
  <si>
    <t xml:space="preserve">Sun/Part Sun</t>
  </si>
  <si>
    <t xml:space="preserve">Very Low</t>
  </si>
  <si>
    <t xml:space="preserve">White</t>
  </si>
  <si>
    <t xml:space="preserve">Winter–Early Spring</t>
  </si>
  <si>
    <t xml:space="preserve">Evergreen</t>
  </si>
  <si>
    <t xml:space="preserve">Specimen, Slope, Hedge/screen</t>
  </si>
  <si>
    <t xml:space="preserve">Blue-gray leaves and smooth mahogany-red bark. Winter bell flowers feed early hummingbirds and bees. No summer water once established.</t>
  </si>
  <si>
    <t xml:space="preserve">Blue-eyed Grass 'Rocky Point'</t>
  </si>
  <si>
    <t xml:space="preserve">Sisyrinchium bellum 'Rocky Point'</t>
  </si>
  <si>
    <t xml:space="preserve">Perennial</t>
  </si>
  <si>
    <t xml:space="preserve">4-6"</t>
  </si>
  <si>
    <t xml:space="preserve">6-12"</t>
  </si>
  <si>
    <t xml:space="preserve">Sun/Light Shade</t>
  </si>
  <si>
    <t xml:space="preserve">Low</t>
  </si>
  <si>
    <t xml:space="preserve">Bluish/Purple</t>
  </si>
  <si>
    <t xml:space="preserve">Spring</t>
  </si>
  <si>
    <t xml:space="preserve">Drought Dormant</t>
  </si>
  <si>
    <t xml:space="preserve">Meadow, Border, Rock garden</t>
  </si>
  <si>
    <t xml:space="preserve">Compact selection with purple-blue star flowers in spring; goes dormant in summer drought.</t>
  </si>
  <si>
    <t xml:space="preserve">Buckbrush</t>
  </si>
  <si>
    <t xml:space="preserve">Ceanothus cuneatus</t>
  </si>
  <si>
    <t xml:space="preserve">5-9'</t>
  </si>
  <si>
    <t xml:space="preserve">3-6'</t>
  </si>
  <si>
    <t xml:space="preserve">Pale Blue</t>
  </si>
  <si>
    <t xml:space="preserve">Hedge/screen, Slope, Habitat</t>
  </si>
  <si>
    <t xml:space="preserve">Stiff, tough native lilac with fragrant pale flowers in spring. Fixes nitrogen and feeds a long list of pollinators.</t>
  </si>
  <si>
    <t xml:space="preserve">Bush Monkeyflower</t>
  </si>
  <si>
    <t xml:space="preserve">Diplacus aurantiacus</t>
  </si>
  <si>
    <t xml:space="preserve">2-3'</t>
  </si>
  <si>
    <t xml:space="preserve">Apricot</t>
  </si>
  <si>
    <t xml:space="preserve">Spring–Summer</t>
  </si>
  <si>
    <t xml:space="preserve">Summer Dormant</t>
  </si>
  <si>
    <t xml:space="preserve">Pollinator garden, Slope</t>
  </si>
  <si>
    <t xml:space="preserve">Sticky-leaved shrub covered in apricot trumpet flowers. Rests in summer heat; host to checkerspot butterflies. (Also sold as Mimulus.)</t>
  </si>
  <si>
    <t xml:space="preserve">California Aster 'Silver Carpet'</t>
  </si>
  <si>
    <t xml:space="preserve">Corethrogyne filaginifolia 'Silver Carpet'</t>
  </si>
  <si>
    <t xml:space="preserve">4-inch</t>
  </si>
  <si>
    <t xml:space="preserve">Groundcover</t>
  </si>
  <si>
    <t xml:space="preserve">10-18"</t>
  </si>
  <si>
    <t xml:space="preserve">4-6'</t>
  </si>
  <si>
    <t xml:space="preserve">Lavender</t>
  </si>
  <si>
    <t xml:space="preserve">Summer–Fall</t>
  </si>
  <si>
    <t xml:space="preserve">Groundcover, Slope, Rock garden</t>
  </si>
  <si>
    <t xml:space="preserve">Low silver mat with lavender daisies late in the season. Great for sunny, well-drained banks. (Also sold as Lessingia.)</t>
  </si>
  <si>
    <t xml:space="preserve">California Buckwheat</t>
  </si>
  <si>
    <t xml:space="preserve">Eriogonum fasciculatum</t>
  </si>
  <si>
    <t xml:space="preserve">3-5'</t>
  </si>
  <si>
    <t xml:space="preserve">White/Pink</t>
  </si>
  <si>
    <t xml:space="preserve">Late Spring–Fall</t>
  </si>
  <si>
    <t xml:space="preserve">Pollinator garden, Slope, Erosion control</t>
  </si>
  <si>
    <t xml:space="preserve">A top pollinator plant: months of white-pink flower clusters that age to rusty brown and feed birds in fall.</t>
  </si>
  <si>
    <t xml:space="preserve">California Buckwheat 'Bruce Dickinson'</t>
  </si>
  <si>
    <t xml:space="preserve">Eriogonum fasciculatum 'Bruce Dickinson'</t>
  </si>
  <si>
    <t xml:space="preserve">1-2'</t>
  </si>
  <si>
    <t xml:space="preserve">4-8'</t>
  </si>
  <si>
    <t xml:space="preserve">Groundcover, Slope, Pollinator garden</t>
  </si>
  <si>
    <t xml:space="preserve">Low, spreading buckwheat selection—pollinator power in groundcover form.</t>
  </si>
  <si>
    <t xml:space="preserve">California Buckwheat 'Theodore Payne'</t>
  </si>
  <si>
    <t xml:space="preserve">Eriogonum fasciculatum 'Theodore Payne'</t>
  </si>
  <si>
    <t xml:space="preserve">Low, wide-spreading buckwheat with long-lasting flower clusters. Great for sunny banks.</t>
  </si>
  <si>
    <t xml:space="preserve">California Buckwheat 'Warriner Lytle'</t>
  </si>
  <si>
    <t xml:space="preserve">Eriogonum fasciculatum 'Warriner Lytle'</t>
  </si>
  <si>
    <t xml:space="preserve">Compact, spreading buckwheat selection that stays low and tidy.</t>
  </si>
  <si>
    <t xml:space="preserve">California Fuchsia</t>
  </si>
  <si>
    <t xml:space="preserve">Epilobium canum</t>
  </si>
  <si>
    <t xml:space="preserve">2-4'</t>
  </si>
  <si>
    <t xml:space="preserve">Orange-Red</t>
  </si>
  <si>
    <t xml:space="preserve">Late Summer–Fall</t>
  </si>
  <si>
    <t xml:space="preserve">Pollinator garden, Rock garden, Slope</t>
  </si>
  <si>
    <t xml:space="preserve">Brilliant red-orange tubular flowers from late summer into fall—prime fuel for migrating hummingbirds. Cut back in winter. (Also sold as Zauschneria.)</t>
  </si>
  <si>
    <t xml:space="preserve">California Fuchsia 'Calistoga'</t>
  </si>
  <si>
    <t xml:space="preserve">Epilobium canum 'Calistoga'</t>
  </si>
  <si>
    <t xml:space="preserve">Orange/Red</t>
  </si>
  <si>
    <t xml:space="preserve">Pollinator garden, Rock garden, Groundcover</t>
  </si>
  <si>
    <t xml:space="preserve">Low, gray-leaved spreader with orange-red trumpets from late summer into fall.</t>
  </si>
  <si>
    <t xml:space="preserve">California Fuchsia 'Catalina'</t>
  </si>
  <si>
    <t xml:space="preserve">Epilobium canum 'Catalina'</t>
  </si>
  <si>
    <t xml:space="preserve">4-5'</t>
  </si>
  <si>
    <t xml:space="preserve">Tall, silvery selection with big orange-red flowers late in the season.</t>
  </si>
  <si>
    <t xml:space="preserve">California Goldenrod</t>
  </si>
  <si>
    <t xml:space="preserve">Solidago velutina ssp. californica</t>
  </si>
  <si>
    <t xml:space="preserve">1-3'</t>
  </si>
  <si>
    <t xml:space="preserve">Yellow</t>
  </si>
  <si>
    <t xml:space="preserve">Pollinator garden, Meadow</t>
  </si>
  <si>
    <t xml:space="preserve">Golden plumes late in the season when little else blooms. Spreads by roots; dies back in winter. (Also sold as Solidago californica.)</t>
  </si>
  <si>
    <t xml:space="preserve">California Poppy</t>
  </si>
  <si>
    <t xml:space="preserve">Eschscholzia californica</t>
  </si>
  <si>
    <t xml:space="preserve">Annual/Perennial</t>
  </si>
  <si>
    <t xml:space="preserve">Orange</t>
  </si>
  <si>
    <t xml:space="preserve">Annual</t>
  </si>
  <si>
    <t xml:space="preserve">Meadow, Pollinator garden, Wildflower planting</t>
  </si>
  <si>
    <t xml:space="preserve">Our state flower—silky orange cups that open with the sun. Reseeds freely in sunny, open ground.</t>
  </si>
  <si>
    <t xml:space="preserve">California Wild Rose</t>
  </si>
  <si>
    <t xml:space="preserve">Rosa californica</t>
  </si>
  <si>
    <t xml:space="preserve">3-5'+</t>
  </si>
  <si>
    <t xml:space="preserve">Pink</t>
  </si>
  <si>
    <t xml:space="preserve">Semi-deciduous</t>
  </si>
  <si>
    <t xml:space="preserve">Hedge/barrier, Habitat, Erosion control</t>
  </si>
  <si>
    <t xml:space="preserve">Thicket-forming rose with fragrant pink flowers and red hips that feed birds through winter.</t>
  </si>
  <si>
    <t xml:space="preserve">Chaparral Mallow</t>
  </si>
  <si>
    <t xml:space="preserve">Malacothamnus fasciculatus</t>
  </si>
  <si>
    <t xml:space="preserve">3-10'</t>
  </si>
  <si>
    <t xml:space="preserve">Slope, Habitat, Fire-recovery planting</t>
  </si>
  <si>
    <t xml:space="preserve">Fast-growing shrub with soft gray leaves and pink hollyhock-like flowers over a long season.</t>
  </si>
  <si>
    <t xml:space="preserve">Chaparral Yucca</t>
  </si>
  <si>
    <t xml:space="preserve">Hesperoyucca whipplei</t>
  </si>
  <si>
    <t xml:space="preserve">Succulent</t>
  </si>
  <si>
    <t xml:space="preserve">3-4'</t>
  </si>
  <si>
    <t xml:space="preserve">Accent, Slope, Rock garden</t>
  </si>
  <si>
    <t xml:space="preserve">Spiky blue-gray rosette that sends up a towering stalk of creamy flowers, then dies after blooming. Very sharp tips—keep away from paths. (Also sold as Yucca whipplei.)</t>
  </si>
  <si>
    <t xml:space="preserve">Clustered Field Sedge</t>
  </si>
  <si>
    <t xml:space="preserve">Carex praegracilis</t>
  </si>
  <si>
    <t xml:space="preserve">Sedge</t>
  </si>
  <si>
    <t xml:space="preserve">12-18"</t>
  </si>
  <si>
    <t xml:space="preserve">Moderate</t>
  </si>
  <si>
    <t xml:space="preserve">Brown</t>
  </si>
  <si>
    <t xml:space="preserve">Lawn alternative, Meadow, Rain garden</t>
  </si>
  <si>
    <t xml:space="preserve">Fine-textured sedge that spreads into a soft, mowable meadow—an excellent lawn alternative that handles foot traffic.</t>
  </si>
  <si>
    <t xml:space="preserve">Rose pot (tall 4")</t>
  </si>
  <si>
    <t xml:space="preserve">Plug flat (50 cells)</t>
  </si>
  <si>
    <t xml:space="preserve">Coffeeberry</t>
  </si>
  <si>
    <t xml:space="preserve">Frangula californica</t>
  </si>
  <si>
    <t xml:space="preserve">5-15'</t>
  </si>
  <si>
    <t xml:space="preserve">8-10'</t>
  </si>
  <si>
    <t xml:space="preserve">Cream</t>
  </si>
  <si>
    <t xml:space="preserve">Hedge/screen, Habitat, Foundation</t>
  </si>
  <si>
    <t xml:space="preserve">Handsome evergreen shrub with berries that ripen red to black—a bird favorite. Takes sun or part shade. (Also sold as Rhamnus.)</t>
  </si>
  <si>
    <t xml:space="preserve">Coffeeberry 'Eve Case'</t>
  </si>
  <si>
    <t xml:space="preserve">Frangula californica 'Eve Case'</t>
  </si>
  <si>
    <t xml:space="preserve">6-8'</t>
  </si>
  <si>
    <t xml:space="preserve">Hedge/screen, Foundation</t>
  </si>
  <si>
    <t xml:space="preserve">Compact, broad-leaved coffeeberry—a tidy evergreen for hedges and foundation plantings. Berries feed birds.</t>
  </si>
  <si>
    <t xml:space="preserve">Coffeeberry 'Leatherleaf'</t>
  </si>
  <si>
    <t xml:space="preserve">Frangula californica 'Leatherleaf'</t>
  </si>
  <si>
    <t xml:space="preserve">Dark, leathery-leaved coffeeberry selection with a dense, mid-size habit.</t>
  </si>
  <si>
    <t xml:space="preserve">Coffeeberry 'Mound San Bruno'</t>
  </si>
  <si>
    <t xml:space="preserve">Frangula californica 'Mound San Bruno'</t>
  </si>
  <si>
    <t xml:space="preserve">Hedge, Foundation, Border</t>
  </si>
  <si>
    <t xml:space="preserve">Rounded, narrow-leaved coffeeberry that stays smaller—good for tighter spaces.</t>
  </si>
  <si>
    <t xml:space="preserve">Common Spikerush</t>
  </si>
  <si>
    <t xml:space="preserve">Eleocharis macrostachya</t>
  </si>
  <si>
    <t xml:space="preserve">Rush</t>
  </si>
  <si>
    <t xml:space="preserve">Summer</t>
  </si>
  <si>
    <t xml:space="preserve">Pond edge, Rain garden, Bioswale</t>
  </si>
  <si>
    <t xml:space="preserve">Slender green spikes for pond edges, rain gardens, and wet spots. Needs consistently moist soil.</t>
  </si>
  <si>
    <t xml:space="preserve">Deergrass</t>
  </si>
  <si>
    <t xml:space="preserve">Muhlenbergia rigens</t>
  </si>
  <si>
    <t xml:space="preserve">Grass</t>
  </si>
  <si>
    <t xml:space="preserve">Tan</t>
  </si>
  <si>
    <t xml:space="preserve">Accent, Mass planting, Erosion control</t>
  </si>
  <si>
    <t xml:space="preserve">Big fountain-shaped bunchgrass with tall flower spikes. A traditional basketry plant—bold, easy, and long-lived.</t>
  </si>
  <si>
    <t xml:space="preserve">Flannel Bush 'California Glory'</t>
  </si>
  <si>
    <t xml:space="preserve">Fremontodendron 'California Glory'</t>
  </si>
  <si>
    <t xml:space="preserve">15-25'</t>
  </si>
  <si>
    <t xml:space="preserve">20-30'</t>
  </si>
  <si>
    <t xml:space="preserve">Spring–Early Summer</t>
  </si>
  <si>
    <t xml:space="preserve">Specimen, Slope, Espalier</t>
  </si>
  <si>
    <t xml:space="preserve">The classic big flannel bush hybrid—blazing yellow flowers on a large evergreen shrub. Needs fast drainage and zero summer water. Wear gloves.</t>
  </si>
  <si>
    <t xml:space="preserve">Flannel Bush 'Ken Taylor'</t>
  </si>
  <si>
    <t xml:space="preserve">Fremontodendron 'Ken Taylor'</t>
  </si>
  <si>
    <t xml:space="preserve">6-10'</t>
  </si>
  <si>
    <t xml:space="preserve">Gold</t>
  </si>
  <si>
    <t xml:space="preserve">Slope, Specimen</t>
  </si>
  <si>
    <t xml:space="preserve">Lower, spreading flannel bush hybrid covered in orange-gold saucers. Needs fast drainage and zero summer water. Fuzzy leaves can irritate skin—wear gloves.</t>
  </si>
  <si>
    <t xml:space="preserve">Flannel Bush 'San Gabriel'</t>
  </si>
  <si>
    <t xml:space="preserve">Fremontodendron 'San Gabriel'</t>
  </si>
  <si>
    <t xml:space="preserve">15-20'</t>
  </si>
  <si>
    <t xml:space="preserve">Lemon Yellow</t>
  </si>
  <si>
    <t xml:space="preserve">Large flannel bush with lemon-yellow flowers and deeply lobed leaves. Needs fast drainage and zero summer water. Wear gloves.</t>
  </si>
  <si>
    <t xml:space="preserve">Hoary California Fuchsia</t>
  </si>
  <si>
    <t xml:space="preserve">Epilobium canum ssp. canum</t>
  </si>
  <si>
    <t xml:space="preserve">Red</t>
  </si>
  <si>
    <t xml:space="preserve">Fine, gray-leaved California fuchsia with red trumpets in late summer and fall. (Also sold as Zauschneria cana.)</t>
  </si>
  <si>
    <t xml:space="preserve">Irisleaf Rush</t>
  </si>
  <si>
    <t xml:space="preserve">Juncus xiphioides</t>
  </si>
  <si>
    <t xml:space="preserve">2-3'+</t>
  </si>
  <si>
    <t xml:space="preserve">Rain garden, Pond edge</t>
  </si>
  <si>
    <t xml:space="preserve">Flat, iris-like leaves in soft fans with brown flower clusters. Great for rain gardens and wet edges.</t>
  </si>
  <si>
    <t xml:space="preserve">Longleaf Bush Lupine</t>
  </si>
  <si>
    <t xml:space="preserve">Lupinus longifolius</t>
  </si>
  <si>
    <t xml:space="preserve">4'</t>
  </si>
  <si>
    <t xml:space="preserve">Blue/Violet</t>
  </si>
  <si>
    <t xml:space="preserve">Summer Deciduous</t>
  </si>
  <si>
    <t xml:space="preserve">Slope, Pollinator garden</t>
  </si>
  <si>
    <t xml:space="preserve">Green-leaved bush lupine with long spikes of blue-violet flowers. Fixes nitrogen; rests in summer.</t>
  </si>
  <si>
    <t xml:space="preserve">Mexican Rush</t>
  </si>
  <si>
    <t xml:space="preserve">Juncus mexicanus</t>
  </si>
  <si>
    <t xml:space="preserve">Rain garden, Pond edge, Lawn alternative</t>
  </si>
  <si>
    <t xml:space="preserve">Spreading, deep-green rush for moist spots, swales, and rain gardens.</t>
  </si>
  <si>
    <t xml:space="preserve">Mountain Mahogany</t>
  </si>
  <si>
    <t xml:space="preserve">Cercocarpus betuloides</t>
  </si>
  <si>
    <t xml:space="preserve">6-20'</t>
  </si>
  <si>
    <t xml:space="preserve">8-12'</t>
  </si>
  <si>
    <t xml:space="preserve">Hedge/screen, Slope, Small tree</t>
  </si>
  <si>
    <t xml:space="preserve">Upright evergreen shrub whose feathery, silver-tailed seeds glow in summer light. Superb for dry, rocky slopes.</t>
  </si>
  <si>
    <t xml:space="preserve">Mugwort</t>
  </si>
  <si>
    <t xml:space="preserve">Artemisia douglasiana</t>
  </si>
  <si>
    <t xml:space="preserve">Inconspicuous</t>
  </si>
  <si>
    <t xml:space="preserve">Groundcover, Erosion control, Herb garden</t>
  </si>
  <si>
    <t xml:space="preserve">Aromatic perennial that fills in fast. Spreads vigorously with water—give it room to roam.</t>
  </si>
  <si>
    <t xml:space="preserve">Purple Nightshade 'Mountain Pride'</t>
  </si>
  <si>
    <t xml:space="preserve">Solanum xanti 'Mountain Pride'</t>
  </si>
  <si>
    <t xml:space="preserve">Sun/Shade</t>
  </si>
  <si>
    <t xml:space="preserve">Purple</t>
  </si>
  <si>
    <t xml:space="preserve">Pollinator garden, Part-shade garden</t>
  </si>
  <si>
    <t xml:space="preserve">Mounding shrub with purple star flowers over a long season. Berries are toxic—not edible.</t>
  </si>
  <si>
    <t xml:space="preserve">Scarlet Bugler</t>
  </si>
  <si>
    <t xml:space="preserve">Penstemon centranthifolius</t>
  </si>
  <si>
    <t xml:space="preserve">Scarlet</t>
  </si>
  <si>
    <t xml:space="preserve">Blue-gray leaves and tall stems of scarlet tubular flowers—a hummingbird magnet for dry, sunny spots.</t>
  </si>
  <si>
    <t xml:space="preserve">Silver Bush Lupine</t>
  </si>
  <si>
    <t xml:space="preserve">Lupinus albifrons</t>
  </si>
  <si>
    <t xml:space="preserve">3 gallon</t>
  </si>
  <si>
    <t xml:space="preserve">Lavender Blue</t>
  </si>
  <si>
    <t xml:space="preserve">Slope, Pollinator garden, Accent</t>
  </si>
  <si>
    <t xml:space="preserve">Silvery shrub with spikes of blue-purple pea flowers. Fixes nitrogen; needs sharp drainage and no summer water.</t>
  </si>
  <si>
    <t xml:space="preserve">Southern Bush Monkeyflower</t>
  </si>
  <si>
    <t xml:space="preserve">Diplacus longiflorus</t>
  </si>
  <si>
    <t xml:space="preserve">Large apricot flowers on a compact shrub native to our local chaparral. Rests in summer heat. (Also sold as Mimulus.)</t>
  </si>
  <si>
    <t xml:space="preserve">Sugarbush</t>
  </si>
  <si>
    <t xml:space="preserve">Rhus ovata</t>
  </si>
  <si>
    <t xml:space="preserve">Hedge/screen, Slope, Specimen</t>
  </si>
  <si>
    <t xml:space="preserve">Leathery, folded evergreen leaves and red buds that open to pale flowers. A dependable drought-proof screen.</t>
  </si>
  <si>
    <t xml:space="preserve">Western Vervain</t>
  </si>
  <si>
    <t xml:space="preserve">Verbena lasiostachys</t>
  </si>
  <si>
    <t xml:space="preserve">Slender spikes of small purple flowers through summer. Easy, reseeds lightly, and feeds bees and seed-eating birds.</t>
  </si>
  <si>
    <t xml:space="preserve">White Alder</t>
  </si>
  <si>
    <t xml:space="preserve">Alnus rhombifolia</t>
  </si>
  <si>
    <t xml:space="preserve">Tree</t>
  </si>
  <si>
    <t xml:space="preserve">30-60'</t>
  </si>
  <si>
    <t xml:space="preserve">Late Winter–Spring (catkins)</t>
  </si>
  <si>
    <t xml:space="preserve">Winter Deciduous</t>
  </si>
  <si>
    <t xml:space="preserve">Creekside, Shade tree, Erosion control</t>
  </si>
  <si>
    <t xml:space="preserve">Fast-growing streamside tree for places with year-round water. Needs a creek, spring, or reliable irrigation—not for dry slopes.</t>
  </si>
  <si>
    <t xml:space="preserve">White Sage</t>
  </si>
  <si>
    <t xml:space="preserve">Salvia apiana</t>
  </si>
  <si>
    <t xml:space="preserve">Pollinator garden, Slope, Accent</t>
  </si>
  <si>
    <t xml:space="preserve">Silver-white aromatic leaves and tall flower spikes loved by bumblebees. Needs sharp drainage. Growing your own is a respectful alternative to buying harvested bundles.</t>
  </si>
  <si>
    <t xml:space="preserve">White Sage – Compact</t>
  </si>
  <si>
    <t xml:space="preserve">Salvia apiana var. compacta</t>
  </si>
  <si>
    <t xml:space="preserve">3'</t>
  </si>
  <si>
    <t xml:space="preserve">Pollinator garden, Border, Accent</t>
  </si>
  <si>
    <t xml:space="preserve">A smaller white sage for tighter spaces—same silver foliage and bee-covered flower spikes.</t>
  </si>
  <si>
    <t xml:space="preserve">Apricot Mallow</t>
  </si>
  <si>
    <t xml:space="preserve">Sphaeralcea ambigua</t>
  </si>
  <si>
    <t xml:space="preserve">Mountain &amp; high-desert native</t>
  </si>
  <si>
    <t xml:space="preserve">Rock garden, Slope, Pollinator garden</t>
  </si>
  <si>
    <t xml:space="preserve">Silvery leaves and cup-shaped apricot flowers over a long season. Thrives on heat, cold, and neglect.</t>
  </si>
  <si>
    <t xml:space="preserve">Bearberry 'Point Reyes'</t>
  </si>
  <si>
    <t xml:space="preserve">Arctostaphylos uva-ursi 'Point Reyes'</t>
  </si>
  <si>
    <t xml:space="preserve">Light Pink</t>
  </si>
  <si>
    <t xml:space="preserve">Glossy, low manzanita that knits into an evergreen mat. Very cold hardy; appreciates afternoon shade and occasional summer water here.</t>
  </si>
  <si>
    <t xml:space="preserve">Bearberry 'Radiant'</t>
  </si>
  <si>
    <t xml:space="preserve">Arctostaphylos uva-ursi 'Radiant'</t>
  </si>
  <si>
    <t xml:space="preserve">Evergreen mat-forming manzanita with pink flowers and especially showy red berries. Very cold hardy; likes afternoon shade.</t>
  </si>
  <si>
    <t xml:space="preserve">Blue Flax</t>
  </si>
  <si>
    <t xml:space="preserve">Linum lewisii</t>
  </si>
  <si>
    <t xml:space="preserve">Blue</t>
  </si>
  <si>
    <t xml:space="preserve">Evergreen (except in cold climates)</t>
  </si>
  <si>
    <t xml:space="preserve">Meadow, Pollinator garden, Rock garden</t>
  </si>
  <si>
    <t xml:space="preserve">Airy stems of sky-blue flowers that open fresh each morning. Reseeds gently in sunny, dry meadows.</t>
  </si>
  <si>
    <t xml:space="preserve">Common Yarrow</t>
  </si>
  <si>
    <t xml:space="preserve">Achillea millefolium</t>
  </si>
  <si>
    <t xml:space="preserve">Pollinator garden, Meadow, Lawn alternative</t>
  </si>
  <si>
    <t xml:space="preserve">Ferny-leaved perennial with flat white flower clusters. Spreads gently, shrugs off snow, and can even be mowed as a lawn alternative.</t>
  </si>
  <si>
    <t xml:space="preserve">Common Yarrow 'Sonoma Coast'</t>
  </si>
  <si>
    <t xml:space="preserve">Achillea millefolium 'Sonoma Coast'</t>
  </si>
  <si>
    <t xml:space="preserve">Groundcover, Pollinator garden, Lawn alternative</t>
  </si>
  <si>
    <t xml:space="preserve">Low, spreading green-leaved yarrow with white flowers. A tidy groundcover selection of a very cold-hardy native.</t>
  </si>
  <si>
    <t xml:space="preserve">Firecracker Penstemon</t>
  </si>
  <si>
    <t xml:space="preserve">Penstemon eatonii</t>
  </si>
  <si>
    <t xml:space="preserve">Pollinator garden, Rock garden</t>
  </si>
  <si>
    <t xml:space="preserve">Bright red tubular flowers on arching stems. Very cold hardy and a hummingbird favorite.</t>
  </si>
  <si>
    <t xml:space="preserve">Four-wing Saltbush</t>
  </si>
  <si>
    <t xml:space="preserve">Atriplex canescens</t>
  </si>
  <si>
    <t xml:space="preserve">Hedge/screen, Erosion control, Habitat</t>
  </si>
  <si>
    <t xml:space="preserve">Silvery high-desert shrub with papery four-winged seed clusters. Takes cold, wind, alkaline soil, and drought in stride.</t>
  </si>
  <si>
    <t xml:space="preserve">Giant Sacaton</t>
  </si>
  <si>
    <t xml:space="preserve">Sporobolus wrightii</t>
  </si>
  <si>
    <t xml:space="preserve">Large, architectural bunchgrass with airy summer seed heads. Cold hardy and drought tough.</t>
  </si>
  <si>
    <t xml:space="preserve">Golden Currant</t>
  </si>
  <si>
    <t xml:space="preserve">Ribes aureum</t>
  </si>
  <si>
    <t xml:space="preserve">Part Sun/Shade</t>
  </si>
  <si>
    <t xml:space="preserve">Early Spring</t>
  </si>
  <si>
    <t xml:space="preserve">Drought Deciduous</t>
  </si>
  <si>
    <t xml:space="preserve">Hedge, Habitat, Edible garden</t>
  </si>
  <si>
    <t xml:space="preserve">Clove-scented yellow flowers in early spring and edible currants later. Very cold hardy with good fall color.</t>
  </si>
  <si>
    <t xml:space="preserve">Idaho Fescue 'Tomales Bay'</t>
  </si>
  <si>
    <t xml:space="preserve">Festuca idahoensis 'Tomales Bay'</t>
  </si>
  <si>
    <t xml:space="preserve">Late Spring</t>
  </si>
  <si>
    <t xml:space="preserve">Fine, blue-green bunchgrass from a very cold-hardy mountain species. Neat, deer resistant, and easy.</t>
  </si>
  <si>
    <t xml:space="preserve">Mountain Coyote Mint</t>
  </si>
  <si>
    <t xml:space="preserve">Monardella odoratissima</t>
  </si>
  <si>
    <t xml:space="preserve">Part Shade/Shade</t>
  </si>
  <si>
    <t xml:space="preserve">Rock garden, Pollinator garden</t>
  </si>
  <si>
    <t xml:space="preserve">Low mounds of minty gray foliage topped with lavender pom-pom flowers. A true high-mountain native.</t>
  </si>
  <si>
    <t xml:space="preserve">Showy Milkweed</t>
  </si>
  <si>
    <t xml:space="preserve">Asclepias speciosa</t>
  </si>
  <si>
    <t xml:space="preserve">2'+</t>
  </si>
  <si>
    <t xml:space="preserve">Late Spring–Summer</t>
  </si>
  <si>
    <t xml:space="preserve">Pollinator garden, Monarch habitat, Meadow</t>
  </si>
  <si>
    <t xml:space="preserve">Big, fragrant pink star clusters over soft gray leaves. Very cold hardy Monarch host; spreads by roots and dies back in winter.</t>
  </si>
  <si>
    <t xml:space="preserve">Skunk Bush (Basket Bush)</t>
  </si>
  <si>
    <t xml:space="preserve">Rhus aromatica var. trilobata</t>
  </si>
  <si>
    <t xml:space="preserve">White/Light Yellow</t>
  </si>
  <si>
    <t xml:space="preserve">Hedge, Erosion control, Habitat</t>
  </si>
  <si>
    <t xml:space="preserve">Three-lobed leaves with brilliant fall color and tart red berries. A premier basketry plant. (Also sold as Rhus trilobata.)</t>
  </si>
  <si>
    <t xml:space="preserve">Western Redbud</t>
  </si>
  <si>
    <t xml:space="preserve">Cercis occidentalis</t>
  </si>
  <si>
    <t xml:space="preserve">6-16'</t>
  </si>
  <si>
    <t xml:space="preserve">Magenta</t>
  </si>
  <si>
    <t xml:space="preserve">Specimen, Small tree</t>
  </si>
  <si>
    <t xml:space="preserve">Magenta blooms cover bare branches in early spring, followed by heart-shaped leaves and purple pods. Cold nights bring great fall color.</t>
  </si>
  <si>
    <t xml:space="preserve">Wild Mock Orange</t>
  </si>
  <si>
    <t xml:space="preserve">Philadelphus lewisii</t>
  </si>
  <si>
    <t xml:space="preserve">Hedge/screen, Fragrance garden, Habitat</t>
  </si>
  <si>
    <t xml:space="preserve">Deciduous shrub covered in fragrant white flowers in early summer. Very cold hardy.</t>
  </si>
  <si>
    <t xml:space="preserve">Canyon Gooseberry</t>
  </si>
  <si>
    <t xml:space="preserve">Ribes menziesii</t>
  </si>
  <si>
    <t xml:space="preserve">San Gabriel regional native</t>
  </si>
  <si>
    <t xml:space="preserve">White/Purple</t>
  </si>
  <si>
    <t xml:space="preserve">Winter–Spring</t>
  </si>
  <si>
    <t xml:space="preserve">Barrier hedge, Habitat</t>
  </si>
  <si>
    <t xml:space="preserve">Spiny shrub with fuchsia-like red-and-white flowers in late winter—early hummingbird food.</t>
  </si>
  <si>
    <t xml:space="preserve">Coyote Mint</t>
  </si>
  <si>
    <t xml:space="preserve">Monardella villosa</t>
  </si>
  <si>
    <t xml:space="preserve">Pollinator garden, Herb garden, Rock garden</t>
  </si>
  <si>
    <t xml:space="preserve">Aromatic mint with purple pom-pom flowers that butterflies can't resist.</t>
  </si>
  <si>
    <t xml:space="preserve">Coyote Mint 'Russian River'</t>
  </si>
  <si>
    <t xml:space="preserve">Monardella villosa 'Russian River'</t>
  </si>
  <si>
    <t xml:space="preserve">Vigorous coyote mint selection with lavender pom-poms and fragrant leaves.</t>
  </si>
  <si>
    <t xml:space="preserve">Foothill Penstemon 'Electric Blue'</t>
  </si>
  <si>
    <t xml:space="preserve">Penstemon heterophyllus 'Electric Blue'</t>
  </si>
  <si>
    <t xml:space="preserve">Blue/Purple</t>
  </si>
  <si>
    <t xml:space="preserve">Pollinator garden, Border, Rock garden</t>
  </si>
  <si>
    <t xml:space="preserve">Intense blue-purple flowers on a compact plant. One of the showiest native perennials.</t>
  </si>
  <si>
    <t xml:space="preserve">Hollyleaf Cherry</t>
  </si>
  <si>
    <t xml:space="preserve">Prunus ilicifolia</t>
  </si>
  <si>
    <t xml:space="preserve">5-20'</t>
  </si>
  <si>
    <t xml:space="preserve">10'+</t>
  </si>
  <si>
    <t xml:space="preserve">Hedge/screen, Small tree, Habitat</t>
  </si>
  <si>
    <t xml:space="preserve">Glossy, holly-like evergreen with cream flower spikes and red cherries for birds. A great screen in warmer spots.</t>
  </si>
  <si>
    <t xml:space="preserve">Hollyleaf Redberry</t>
  </si>
  <si>
    <t xml:space="preserve">Rhamnus ilicifolia</t>
  </si>
  <si>
    <t xml:space="preserve">3-8'</t>
  </si>
  <si>
    <t xml:space="preserve">Hedge/screen, Habitat</t>
  </si>
  <si>
    <t xml:space="preserve">Tough evergreen with small holly-like leaves and bright red berries for birds.</t>
  </si>
  <si>
    <t xml:space="preserve">Indian Milkweed</t>
  </si>
  <si>
    <t xml:space="preserve">Asclepias eriocarpa</t>
  </si>
  <si>
    <t xml:space="preserve">Pollinator garden, Monarch habitat</t>
  </si>
  <si>
    <t xml:space="preserve">Woolly gray-white leaves and creamy pink flower clusters in summer. Monarch host plant; fully dormant in winter.</t>
  </si>
  <si>
    <t xml:space="preserve">Narrow Leaf Milkweed</t>
  </si>
  <si>
    <t xml:space="preserve">Asclepias fascicularis</t>
  </si>
  <si>
    <t xml:space="preserve">1-4'</t>
  </si>
  <si>
    <t xml:space="preserve">White/Light Pink</t>
  </si>
  <si>
    <t xml:space="preserve">Slender leaves and white-pink flower umbels through late summer. The go-to native Monarch host; dies back in winter.</t>
  </si>
  <si>
    <t xml:space="preserve">Pacific Blackberry</t>
  </si>
  <si>
    <t xml:space="preserve">Rubus ursinus</t>
  </si>
  <si>
    <t xml:space="preserve">Groundcover, Edible garden, Habitat</t>
  </si>
  <si>
    <t xml:space="preserve">Trailing native blackberry with sweet fruit. Best in moist, part-shaded canyon spots.</t>
  </si>
  <si>
    <t xml:space="preserve">Yellow Bush Snapdragon</t>
  </si>
  <si>
    <t xml:space="preserve">Keckiella antirrhinoides</t>
  </si>
  <si>
    <t xml:space="preserve">Arching shrub with butter-yellow snapdragon flowers in spring; drops its leaves to rest in summer drought.</t>
  </si>
  <si>
    <t xml:space="preserve">Brittlebush</t>
  </si>
  <si>
    <t xml:space="preserve">Encelia farinosa</t>
  </si>
  <si>
    <t xml:space="preserve">Warm, sheltered spots only</t>
  </si>
  <si>
    <t xml:space="preserve">Slope, Accent</t>
  </si>
  <si>
    <t xml:space="preserve">Silver-leaved desert shrub with bright yellow daisies. Frost tender—try it only on hot, south-facing slopes below town.</t>
  </si>
  <si>
    <t xml:space="preserve">California Honeysuckle</t>
  </si>
  <si>
    <t xml:space="preserve">Lonicera hispidula</t>
  </si>
  <si>
    <t xml:space="preserve">Vine</t>
  </si>
  <si>
    <t xml:space="preserve">Semi-evergreen</t>
  </si>
  <si>
    <t xml:space="preserve">Fence/trellis, Shade garden, Habitat</t>
  </si>
  <si>
    <t xml:space="preserve">Scrambling vine with pink tubular flowers and red berries for birds. Plant in part shade in a protected canyon or courtyard spot.</t>
  </si>
  <si>
    <t xml:space="preserve">California Sagebrush</t>
  </si>
  <si>
    <t xml:space="preserve">Artemisia californica</t>
  </si>
  <si>
    <t xml:space="preserve">Slope, Erosion control, Fragrance garden</t>
  </si>
  <si>
    <t xml:space="preserve">Soft, silvery, fragrant shrub that rests in summer. Best on warm, south-facing, lower slopes.</t>
  </si>
  <si>
    <t xml:space="preserve">Cleveland Sage 'Winifred Gilman'</t>
  </si>
  <si>
    <t xml:space="preserve">Salvia clevelandii 'Winifred Gilman'</t>
  </si>
  <si>
    <t xml:space="preserve">Dark Purple</t>
  </si>
  <si>
    <t xml:space="preserve">Pollinator garden, Fragrance garden, Slope</t>
  </si>
  <si>
    <t xml:space="preserve">Intensely fragrant sage with deep purple flower whorls. Try it against a warm, south-facing wall.</t>
  </si>
  <si>
    <t xml:space="preserve">Coast Live Oak</t>
  </si>
  <si>
    <t xml:space="preserve">Quercus agrifolia</t>
  </si>
  <si>
    <t xml:space="preserve">20-50'</t>
  </si>
  <si>
    <t xml:space="preserve">35'+</t>
  </si>
  <si>
    <t xml:space="preserve">Shade tree, Habitat</t>
  </si>
  <si>
    <t xml:space="preserve">Long-lived evergreen oak that supports hundreds of insect species. At our elevation, plant only in lower, warmer, protected spots.</t>
  </si>
  <si>
    <t xml:space="preserve">15 gallon</t>
  </si>
  <si>
    <t xml:space="preserve">Coyote Brush 'Pigeon Point'</t>
  </si>
  <si>
    <t xml:space="preserve">Baccharis pilularis 'Pigeon Point'</t>
  </si>
  <si>
    <t xml:space="preserve">12-30"</t>
  </si>
  <si>
    <t xml:space="preserve">6-12'</t>
  </si>
  <si>
    <t xml:space="preserve">Fall</t>
  </si>
  <si>
    <t xml:space="preserve">Groundcover, Slope, Erosion control</t>
  </si>
  <si>
    <t xml:space="preserve">Dense evergreen groundcover for banks and slopes. Fall flowers feed late-season insects. Best on lower, warmer ground.</t>
  </si>
  <si>
    <t xml:space="preserve">Coyote Brush 'Twin Peaks'</t>
  </si>
  <si>
    <t xml:space="preserve">Baccharis pilularis 'Twin Peaks'</t>
  </si>
  <si>
    <t xml:space="preserve">Low, bright-green groundcover for slope stabilization. Best on lower, warmer ground.</t>
  </si>
  <si>
    <t xml:space="preserve">Desert Willow</t>
  </si>
  <si>
    <t xml:space="preserve">Chilopsis linearis</t>
  </si>
  <si>
    <t xml:space="preserve">Pale Pink/Lavender</t>
  </si>
  <si>
    <t xml:space="preserve">Orchid-like pink and lavender trumpets all summer. At the edge of its cold range here—give it the hottest, best-drained spot you have.</t>
  </si>
  <si>
    <t xml:space="preserve">Purple Sage 'Point Sal Spreader'</t>
  </si>
  <si>
    <t xml:space="preserve">Salvia leucophylla 'Point Sal Spreader'</t>
  </si>
  <si>
    <t xml:space="preserve">Rose Pink</t>
  </si>
  <si>
    <t xml:space="preserve">Slope, Groundcover</t>
  </si>
  <si>
    <t xml:space="preserve">Low, wide-spreading sage with silver leaves and rose-pink flowers. Best on warm, well-drained, south-facing banks.</t>
  </si>
  <si>
    <t xml:space="preserve">Sticky Germander</t>
  </si>
  <si>
    <t xml:space="preserve">Teucrium glandulosum</t>
  </si>
  <si>
    <t xml:space="preserve">White/Purple Veining</t>
  </si>
  <si>
    <t xml:space="preserve">Rock garden, Slope</t>
  </si>
  <si>
    <t xml:space="preserve">Low, aromatic desert shrub for the driest, rockiest south-facing spots.</t>
  </si>
  <si>
    <t xml:space="preserve">Yerba Buena</t>
  </si>
  <si>
    <t xml:space="preserve">Clinopodium douglasii</t>
  </si>
  <si>
    <t xml:space="preserve">Groundcover, Shade garden, Herb garden</t>
  </si>
  <si>
    <t xml:space="preserve">Fragrant, trailing mint relative for moist shade under trees. The minty leaves make a lovely tea. (Also sold as Satureja.)</t>
  </si>
  <si>
    <t xml:space="preserve">← Total plants</t>
  </si>
  <si>
    <t xml:space="preserve">Order subtotal:</t>
  </si>
  <si>
    <t xml:space="preserve">Different items:</t>
  </si>
  <si>
    <t xml:space="preserve">Sales tax and delivery not included. Final total confirmed when we check stock.</t>
  </si>
  <si>
    <t xml:space="preserve">Your name:</t>
  </si>
  <si>
    <t xml:space="preserve">Phone / email:</t>
  </si>
  <si>
    <t xml:space="preserve">Date needed:</t>
  </si>
  <si>
    <t xml:space="preserve">Price by Pot Size</t>
  </si>
  <si>
    <t xml:space="preserve">Store use: change a price here and every line on the order sheet updates.</t>
  </si>
  <si>
    <t xml:space="preserve">Note</t>
  </si>
  <si>
    <t xml:space="preserve">Set by Volta</t>
  </si>
  <si>
    <t xml:space="preserve">Placeholder: matches card tool default, confirm</t>
  </si>
  <si>
    <t xml:space="preserve">Placeholder: confirm (per flat)</t>
  </si>
  <si>
    <t xml:space="preserve">Placeholder: confirm</t>
  </si>
  <si>
    <t xml:space="preserve">What "Wrightwood Fit" means</t>
  </si>
  <si>
    <t xml:space="preserve">Recorded growing naturally in the Wrightwood area. Our most reliable choices.</t>
  </si>
  <si>
    <t xml:space="preserve">Native to California's mountains and high desert at similar elevations. Handles our snow, cold nights, and dry summers.</t>
  </si>
  <si>
    <t xml:space="preserve">Native to the San Gabriel Mountains, mostly a bit lower than town. Does well here in sunny, well-drained spots; may need a little shelter in the coldest winters.</t>
  </si>
  <si>
    <t xml:space="preserve">Native to lower, warmer places. At 6,000 ft these need your warmest microclimate: a south-facing slope or wall, good drainage, and protection from cold wind. Expect some winter risk.</t>
  </si>
  <si>
    <t xml:space="preserve">Water guide</t>
  </si>
  <si>
    <t xml:space="preserve">No summer water once established (after 1–2 years).</t>
  </si>
  <si>
    <t xml:space="preserve">Deep water about once a month in summer.</t>
  </si>
  <si>
    <t xml:space="preserve">Water every 1–2 weeks in summer.</t>
  </si>
  <si>
    <t xml:space="preserve">Needs consistently moist soil: creeks, springs, rain gardens, or regular irrigation.</t>
  </si>
  <si>
    <t xml:space="preserve">Planting tip</t>
  </si>
  <si>
    <t xml:space="preserve">Fall is the best time to plant natives in Wrightwood: roots settle in before snow, and winter moisture carries them into spring.</t>
  </si>
  <si>
    <t xml:space="preserve">Coming Soon — Wrightwood-friendly plants expected back in stock</t>
  </si>
  <si>
    <t xml:space="preserve">Dates are grower estimates and can shift. Ask us to hold one for you.</t>
  </si>
  <si>
    <t xml:space="preserve">Expected</t>
  </si>
  <si>
    <t xml:space="preserve">Showy Penstemon</t>
  </si>
  <si>
    <t xml:space="preserve">Penstemon spectabilis</t>
  </si>
  <si>
    <t xml:space="preserve">Late September</t>
  </si>
  <si>
    <t xml:space="preserve">Canyon Dudleya</t>
  </si>
  <si>
    <t xml:space="preserve">Dudleya cymosa</t>
  </si>
  <si>
    <t xml:space="preserve">Mid-October</t>
  </si>
  <si>
    <t xml:space="preserve">Desert Penstemon</t>
  </si>
  <si>
    <t xml:space="preserve">Penstemon pseudospectabilis</t>
  </si>
  <si>
    <t xml:space="preserve">October</t>
  </si>
  <si>
    <t xml:space="preserve">Foothill Penstemon 'GMR White'</t>
  </si>
  <si>
    <t xml:space="preserve">Penstemon heterophyllus 'GMR White'</t>
  </si>
  <si>
    <t xml:space="preserve">Purple Sage</t>
  </si>
  <si>
    <t xml:space="preserve">Salvia leucophylla</t>
  </si>
  <si>
    <t xml:space="preserve">Currently out of stock with no date yet: Deerweed (Acmispon glaber).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</si>
</sst>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"/>
    <numFmt numFmtId="166" formatCode="General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B707D"/>
      <name val="Arial"/>
      <family val="0"/>
      <charset val="1"/>
    </font>
    <font>
      <i val="true"/>
      <sz val="10"/>
      <color rgb="FF54603C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C0612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2"/>
      <color rgb="FF2B707D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4"/>
      <color rgb="FF2B707D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10"/>
      <color rgb="FFC0612F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2B707D"/>
        <bgColor rgb="FF008080"/>
      </patternFill>
    </fill>
    <fill>
      <patternFill patternType="solid">
        <fgColor rgb="FFFFF2A8"/>
        <bgColor rgb="FFFBF0D9"/>
      </patternFill>
    </fill>
    <fill>
      <patternFill patternType="solid">
        <fgColor rgb="FFDCEBD9"/>
        <bgColor rgb="FFE3EEF0"/>
      </patternFill>
    </fill>
    <fill>
      <patternFill patternType="solid">
        <fgColor rgb="FFE3EEF0"/>
        <bgColor rgb="FFDCEBD9"/>
      </patternFill>
    </fill>
    <fill>
      <patternFill patternType="solid">
        <fgColor rgb="FFFBF0D9"/>
        <bgColor rgb="FFF6E1DD"/>
      </patternFill>
    </fill>
    <fill>
      <patternFill patternType="solid">
        <fgColor rgb="FFF6E1DD"/>
        <bgColor rgb="FFFBF0D9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C9C9"/>
      </bottom>
      <diagonal/>
    </border>
    <border diagonalUp="false" diagonalDown="false">
      <left/>
      <right/>
      <top style="medium">
        <color rgb="FF2B707D"/>
      </top>
      <bottom style="double">
        <color rgb="FF2B707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6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7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2B707D"/>
          <bgColor rgb="FF000000"/>
        </patternFill>
      </fill>
    </dxf>
    <dxf>
      <fill>
        <patternFill patternType="solid">
          <fgColor rgb="FFFFF2A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C0612F"/>
          <bgColor rgb="FF000000"/>
        </patternFill>
      </fill>
    </dxf>
    <dxf>
      <fill>
        <patternFill patternType="solid">
          <fgColor rgb="FFDCEBD9"/>
          <bgColor rgb="FF000000"/>
        </patternFill>
      </fill>
    </dxf>
    <dxf>
      <fill>
        <patternFill patternType="solid">
          <fgColor rgb="FFE3EEF0"/>
          <bgColor rgb="FF000000"/>
        </patternFill>
      </fill>
    </dxf>
    <dxf>
      <fill>
        <patternFill patternType="solid">
          <fgColor rgb="FFF6E1DD"/>
          <bgColor rgb="FF000000"/>
        </patternFill>
      </fill>
    </dxf>
    <dxf>
      <fill>
        <patternFill patternType="solid">
          <fgColor rgb="FFFBF0D9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B707D"/>
      <rgbColor rgb="FFC9C9C9"/>
      <rgbColor rgb="FF808080"/>
      <rgbColor rgb="FF9999FF"/>
      <rgbColor rgb="FF993366"/>
      <rgbColor rgb="FFFBF0D9"/>
      <rgbColor rgb="FFE3EEF0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BD9"/>
      <rgbColor rgb="FFFFF2A8"/>
      <rgbColor rgb="FF99CCFF"/>
      <rgbColor rgb="FFFF99CC"/>
      <rgbColor rgb="FFCC99FF"/>
      <rgbColor rgb="FFF6E1DD"/>
      <rgbColor rgb="FF3366FF"/>
      <rgbColor rgb="FF33CCCC"/>
      <rgbColor rgb="FF99CC00"/>
      <rgbColor rgb="FFFFCC00"/>
      <rgbColor rgb="FFFF9900"/>
      <rgbColor rgb="FFC0612F"/>
      <rgbColor rgb="FF54603C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1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30"/>
    <col collapsed="false" customWidth="true" hidden="false" outlineLevel="0" max="3" min="3" style="0" width="34"/>
    <col collapsed="false" customWidth="true" hidden="false" outlineLevel="0" max="4" min="4" style="0" width="17"/>
    <col collapsed="false" customWidth="true" hidden="false" outlineLevel="0" max="5" min="5" style="0" width="11"/>
    <col collapsed="false" customWidth="true" hidden="false" outlineLevel="0" max="6" min="6" style="0" width="12"/>
    <col collapsed="false" customWidth="true" hidden="false" outlineLevel="0" max="7" min="7" style="0" width="10"/>
    <col collapsed="false" customWidth="true" hidden="false" outlineLevel="0" max="8" min="8" style="0" width="14"/>
    <col collapsed="false" customWidth="true" hidden="false" outlineLevel="0" max="9" min="9" style="0" width="27"/>
    <col collapsed="false" customWidth="true" hidden="false" outlineLevel="0" max="11" min="10" style="0" width="10"/>
    <col collapsed="false" customWidth="true" hidden="false" outlineLevel="0" max="12" min="12" style="0" width="16"/>
    <col collapsed="false" customWidth="true" hidden="false" outlineLevel="0" max="13" min="13" style="0" width="10"/>
    <col collapsed="false" customWidth="true" hidden="false" outlineLevel="0" max="14" min="14" style="0" width="18"/>
    <col collapsed="false" customWidth="true" hidden="false" outlineLevel="0" max="15" min="15" style="0" width="20"/>
    <col collapsed="false" customWidth="true" hidden="false" outlineLevel="0" max="16" min="16" style="0" width="18"/>
    <col collapsed="false" customWidth="true" hidden="false" outlineLevel="0" max="17" min="17" style="0" width="32"/>
    <col collapsed="false" customWidth="true" hidden="false" outlineLevel="0" max="18" min="18" style="0" width="7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</row>
    <row r="5" customFormat="false" ht="15" hidden="false" customHeight="false" outlineLevel="0" collapsed="false">
      <c r="A5" s="3" t="s">
        <v>4</v>
      </c>
    </row>
    <row r="7" customFormat="false" ht="21.75" hidden="false" customHeight="true" outlineLevel="0" collapsed="false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14</v>
      </c>
      <c r="K7" s="5" t="s">
        <v>15</v>
      </c>
      <c r="L7" s="5" t="s">
        <v>16</v>
      </c>
      <c r="M7" s="5" t="s">
        <v>17</v>
      </c>
      <c r="N7" s="5" t="s">
        <v>18</v>
      </c>
      <c r="O7" s="5" t="s">
        <v>19</v>
      </c>
      <c r="P7" s="5" t="s">
        <v>20</v>
      </c>
      <c r="Q7" s="5" t="s">
        <v>21</v>
      </c>
      <c r="R7" s="5" t="s">
        <v>22</v>
      </c>
    </row>
    <row r="8" customFormat="false" ht="23.85" hidden="false" customHeight="false" outlineLevel="0" collapsed="false">
      <c r="A8" s="6"/>
      <c r="B8" s="7" t="s">
        <v>23</v>
      </c>
      <c r="C8" s="8" t="s">
        <v>24</v>
      </c>
      <c r="D8" s="7" t="s">
        <v>25</v>
      </c>
      <c r="E8" s="9" t="n">
        <f aca="false">INDEX(Prices!$B$5:$B$11,MATCH(D8,Prices!$A$5:$A$11,0))</f>
        <v>20</v>
      </c>
      <c r="F8" s="9" t="str">
        <f aca="false">IF(A8&gt;0,A8*E8,"")</f>
        <v/>
      </c>
      <c r="G8" s="10" t="s">
        <v>26</v>
      </c>
      <c r="H8" s="7" t="s">
        <v>27</v>
      </c>
      <c r="I8" s="11" t="s">
        <v>28</v>
      </c>
      <c r="J8" s="7" t="s">
        <v>29</v>
      </c>
      <c r="K8" s="7" t="s">
        <v>29</v>
      </c>
      <c r="L8" s="7" t="s">
        <v>16</v>
      </c>
      <c r="M8" s="7" t="s">
        <v>30</v>
      </c>
      <c r="N8" s="7" t="s">
        <v>31</v>
      </c>
      <c r="O8" s="7" t="s">
        <v>32</v>
      </c>
      <c r="P8" s="7" t="s">
        <v>33</v>
      </c>
      <c r="Q8" s="12" t="s">
        <v>34</v>
      </c>
      <c r="R8" s="12" t="s">
        <v>35</v>
      </c>
    </row>
    <row r="9" customFormat="false" ht="23.85" hidden="false" customHeight="false" outlineLevel="0" collapsed="false">
      <c r="A9" s="6"/>
      <c r="B9" s="7" t="s">
        <v>23</v>
      </c>
      <c r="C9" s="8" t="s">
        <v>24</v>
      </c>
      <c r="D9" s="7" t="s">
        <v>36</v>
      </c>
      <c r="E9" s="9" t="n">
        <f aca="false">INDEX(Prices!$B$5:$B$11,MATCH(D9,Prices!$A$5:$A$11,0))</f>
        <v>35</v>
      </c>
      <c r="F9" s="9" t="str">
        <f aca="false">IF(A9&gt;0,A9*E9,"")</f>
        <v/>
      </c>
      <c r="G9" s="10" t="s">
        <v>26</v>
      </c>
      <c r="H9" s="7" t="s">
        <v>27</v>
      </c>
      <c r="I9" s="11" t="s">
        <v>28</v>
      </c>
      <c r="J9" s="7" t="s">
        <v>29</v>
      </c>
      <c r="K9" s="7" t="s">
        <v>29</v>
      </c>
      <c r="L9" s="7" t="s">
        <v>16</v>
      </c>
      <c r="M9" s="7" t="s">
        <v>30</v>
      </c>
      <c r="N9" s="7" t="s">
        <v>31</v>
      </c>
      <c r="O9" s="7" t="s">
        <v>32</v>
      </c>
      <c r="P9" s="7" t="s">
        <v>33</v>
      </c>
      <c r="Q9" s="12" t="s">
        <v>34</v>
      </c>
      <c r="R9" s="12" t="s">
        <v>35</v>
      </c>
    </row>
    <row r="10" customFormat="false" ht="23.85" hidden="false" customHeight="false" outlineLevel="0" collapsed="false">
      <c r="A10" s="6"/>
      <c r="B10" s="7" t="s">
        <v>37</v>
      </c>
      <c r="C10" s="8" t="s">
        <v>38</v>
      </c>
      <c r="D10" s="7" t="s">
        <v>25</v>
      </c>
      <c r="E10" s="9" t="n">
        <f aca="false">INDEX(Prices!$B$5:$B$11,MATCH(D10,Prices!$A$5:$A$11,0))</f>
        <v>20</v>
      </c>
      <c r="F10" s="9" t="str">
        <f aca="false">IF(A10&gt;0,A10*E10,"")</f>
        <v/>
      </c>
      <c r="G10" s="7" t="s">
        <v>39</v>
      </c>
      <c r="H10" s="7" t="s">
        <v>40</v>
      </c>
      <c r="I10" s="11" t="s">
        <v>28</v>
      </c>
      <c r="J10" s="7" t="s">
        <v>41</v>
      </c>
      <c r="K10" s="7" t="s">
        <v>42</v>
      </c>
      <c r="L10" s="7" t="s">
        <v>43</v>
      </c>
      <c r="M10" s="7" t="s">
        <v>44</v>
      </c>
      <c r="N10" s="7" t="s">
        <v>45</v>
      </c>
      <c r="O10" s="7" t="s">
        <v>46</v>
      </c>
      <c r="P10" s="7" t="s">
        <v>47</v>
      </c>
      <c r="Q10" s="12" t="s">
        <v>48</v>
      </c>
      <c r="R10" s="12" t="s">
        <v>49</v>
      </c>
    </row>
    <row r="11" customFormat="false" ht="23.85" hidden="false" customHeight="false" outlineLevel="0" collapsed="false">
      <c r="A11" s="6"/>
      <c r="B11" s="7" t="s">
        <v>50</v>
      </c>
      <c r="C11" s="8" t="s">
        <v>51</v>
      </c>
      <c r="D11" s="7" t="s">
        <v>25</v>
      </c>
      <c r="E11" s="9" t="n">
        <f aca="false">INDEX(Prices!$B$5:$B$11,MATCH(D11,Prices!$A$5:$A$11,0))</f>
        <v>20</v>
      </c>
      <c r="F11" s="9" t="str">
        <f aca="false">IF(A11&gt;0,A11*E11,"")</f>
        <v/>
      </c>
      <c r="G11" s="7" t="s">
        <v>39</v>
      </c>
      <c r="H11" s="7" t="s">
        <v>52</v>
      </c>
      <c r="I11" s="11" t="s">
        <v>28</v>
      </c>
      <c r="J11" s="7" t="s">
        <v>53</v>
      </c>
      <c r="K11" s="7" t="s">
        <v>54</v>
      </c>
      <c r="L11" s="7" t="s">
        <v>55</v>
      </c>
      <c r="M11" s="7" t="s">
        <v>56</v>
      </c>
      <c r="N11" s="7" t="s">
        <v>57</v>
      </c>
      <c r="O11" s="7" t="s">
        <v>58</v>
      </c>
      <c r="P11" s="7" t="s">
        <v>59</v>
      </c>
      <c r="Q11" s="12" t="s">
        <v>60</v>
      </c>
      <c r="R11" s="12" t="s">
        <v>61</v>
      </c>
    </row>
    <row r="12" customFormat="false" ht="23.85" hidden="false" customHeight="false" outlineLevel="0" collapsed="false">
      <c r="A12" s="6"/>
      <c r="B12" s="7" t="s">
        <v>62</v>
      </c>
      <c r="C12" s="8" t="s">
        <v>63</v>
      </c>
      <c r="D12" s="7" t="s">
        <v>25</v>
      </c>
      <c r="E12" s="9" t="n">
        <f aca="false">INDEX(Prices!$B$5:$B$11,MATCH(D12,Prices!$A$5:$A$11,0))</f>
        <v>20</v>
      </c>
      <c r="F12" s="9" t="str">
        <f aca="false">IF(A12&gt;0,A12*E12,"")</f>
        <v/>
      </c>
      <c r="G12" s="10" t="s">
        <v>26</v>
      </c>
      <c r="H12" s="7" t="s">
        <v>40</v>
      </c>
      <c r="I12" s="11" t="s">
        <v>28</v>
      </c>
      <c r="J12" s="7" t="s">
        <v>64</v>
      </c>
      <c r="K12" s="7" t="s">
        <v>65</v>
      </c>
      <c r="L12" s="7" t="s">
        <v>43</v>
      </c>
      <c r="M12" s="7" t="s">
        <v>44</v>
      </c>
      <c r="N12" s="7" t="s">
        <v>66</v>
      </c>
      <c r="O12" s="7" t="s">
        <v>58</v>
      </c>
      <c r="P12" s="7" t="s">
        <v>47</v>
      </c>
      <c r="Q12" s="12" t="s">
        <v>67</v>
      </c>
      <c r="R12" s="12" t="s">
        <v>68</v>
      </c>
    </row>
    <row r="13" customFormat="false" ht="23.85" hidden="false" customHeight="false" outlineLevel="0" collapsed="false">
      <c r="A13" s="6"/>
      <c r="B13" s="7" t="s">
        <v>69</v>
      </c>
      <c r="C13" s="8" t="s">
        <v>70</v>
      </c>
      <c r="D13" s="7" t="s">
        <v>25</v>
      </c>
      <c r="E13" s="9" t="n">
        <f aca="false">INDEX(Prices!$B$5:$B$11,MATCH(D13,Prices!$A$5:$A$11,0))</f>
        <v>20</v>
      </c>
      <c r="F13" s="9" t="str">
        <f aca="false">IF(A13&gt;0,A13*E13,"")</f>
        <v/>
      </c>
      <c r="G13" s="7" t="s">
        <v>39</v>
      </c>
      <c r="H13" s="7" t="s">
        <v>40</v>
      </c>
      <c r="I13" s="11" t="s">
        <v>28</v>
      </c>
      <c r="J13" s="7" t="s">
        <v>71</v>
      </c>
      <c r="K13" s="7" t="s">
        <v>71</v>
      </c>
      <c r="L13" s="7" t="s">
        <v>43</v>
      </c>
      <c r="M13" s="7" t="s">
        <v>44</v>
      </c>
      <c r="N13" s="7" t="s">
        <v>72</v>
      </c>
      <c r="O13" s="7" t="s">
        <v>73</v>
      </c>
      <c r="P13" s="7" t="s">
        <v>74</v>
      </c>
      <c r="Q13" s="12" t="s">
        <v>75</v>
      </c>
      <c r="R13" s="12" t="s">
        <v>76</v>
      </c>
    </row>
    <row r="14" customFormat="false" ht="23.85" hidden="false" customHeight="false" outlineLevel="0" collapsed="false">
      <c r="A14" s="6"/>
      <c r="B14" s="7" t="s">
        <v>77</v>
      </c>
      <c r="C14" s="8" t="s">
        <v>78</v>
      </c>
      <c r="D14" s="7" t="s">
        <v>79</v>
      </c>
      <c r="E14" s="9" t="n">
        <f aca="false">INDEX(Prices!$B$5:$B$11,MATCH(D14,Prices!$A$5:$A$11,0))</f>
        <v>10</v>
      </c>
      <c r="F14" s="9" t="str">
        <f aca="false">IF(A14&gt;0,A14*E14,"")</f>
        <v/>
      </c>
      <c r="G14" s="7" t="s">
        <v>39</v>
      </c>
      <c r="H14" s="7" t="s">
        <v>80</v>
      </c>
      <c r="I14" s="11" t="s">
        <v>28</v>
      </c>
      <c r="J14" s="7" t="s">
        <v>81</v>
      </c>
      <c r="K14" s="7" t="s">
        <v>82</v>
      </c>
      <c r="L14" s="7" t="s">
        <v>43</v>
      </c>
      <c r="M14" s="7" t="s">
        <v>44</v>
      </c>
      <c r="N14" s="7" t="s">
        <v>83</v>
      </c>
      <c r="O14" s="7" t="s">
        <v>84</v>
      </c>
      <c r="P14" s="7" t="s">
        <v>47</v>
      </c>
      <c r="Q14" s="12" t="s">
        <v>85</v>
      </c>
      <c r="R14" s="12" t="s">
        <v>86</v>
      </c>
    </row>
    <row r="15" customFormat="false" ht="23.85" hidden="false" customHeight="false" outlineLevel="0" collapsed="false">
      <c r="A15" s="6"/>
      <c r="B15" s="7" t="s">
        <v>77</v>
      </c>
      <c r="C15" s="8" t="s">
        <v>78</v>
      </c>
      <c r="D15" s="7" t="s">
        <v>25</v>
      </c>
      <c r="E15" s="9" t="n">
        <f aca="false">INDEX(Prices!$B$5:$B$11,MATCH(D15,Prices!$A$5:$A$11,0))</f>
        <v>20</v>
      </c>
      <c r="F15" s="9" t="str">
        <f aca="false">IF(A15&gt;0,A15*E15,"")</f>
        <v/>
      </c>
      <c r="G15" s="7" t="s">
        <v>39</v>
      </c>
      <c r="H15" s="7" t="s">
        <v>80</v>
      </c>
      <c r="I15" s="11" t="s">
        <v>28</v>
      </c>
      <c r="J15" s="7" t="s">
        <v>81</v>
      </c>
      <c r="K15" s="7" t="s">
        <v>82</v>
      </c>
      <c r="L15" s="7" t="s">
        <v>43</v>
      </c>
      <c r="M15" s="7" t="s">
        <v>44</v>
      </c>
      <c r="N15" s="7" t="s">
        <v>83</v>
      </c>
      <c r="O15" s="7" t="s">
        <v>84</v>
      </c>
      <c r="P15" s="7" t="s">
        <v>47</v>
      </c>
      <c r="Q15" s="12" t="s">
        <v>85</v>
      </c>
      <c r="R15" s="12" t="s">
        <v>86</v>
      </c>
    </row>
    <row r="16" customFormat="false" ht="23.85" hidden="false" customHeight="false" outlineLevel="0" collapsed="false">
      <c r="A16" s="6"/>
      <c r="B16" s="7" t="s">
        <v>87</v>
      </c>
      <c r="C16" s="8" t="s">
        <v>88</v>
      </c>
      <c r="D16" s="7" t="s">
        <v>25</v>
      </c>
      <c r="E16" s="9" t="n">
        <f aca="false">INDEX(Prices!$B$5:$B$11,MATCH(D16,Prices!$A$5:$A$11,0))</f>
        <v>20</v>
      </c>
      <c r="F16" s="9" t="str">
        <f aca="false">IF(A16&gt;0,A16*E16,"")</f>
        <v/>
      </c>
      <c r="G16" s="7" t="s">
        <v>39</v>
      </c>
      <c r="H16" s="7" t="s">
        <v>40</v>
      </c>
      <c r="I16" s="11" t="s">
        <v>28</v>
      </c>
      <c r="J16" s="7" t="s">
        <v>89</v>
      </c>
      <c r="K16" s="7" t="s">
        <v>65</v>
      </c>
      <c r="L16" s="7" t="s">
        <v>43</v>
      </c>
      <c r="M16" s="7" t="s">
        <v>44</v>
      </c>
      <c r="N16" s="7" t="s">
        <v>90</v>
      </c>
      <c r="O16" s="7" t="s">
        <v>91</v>
      </c>
      <c r="P16" s="7" t="s">
        <v>47</v>
      </c>
      <c r="Q16" s="12" t="s">
        <v>92</v>
      </c>
      <c r="R16" s="12" t="s">
        <v>93</v>
      </c>
    </row>
    <row r="17" customFormat="false" ht="15" hidden="false" customHeight="false" outlineLevel="0" collapsed="false">
      <c r="A17" s="6"/>
      <c r="B17" s="7" t="s">
        <v>94</v>
      </c>
      <c r="C17" s="8" t="s">
        <v>95</v>
      </c>
      <c r="D17" s="7" t="s">
        <v>25</v>
      </c>
      <c r="E17" s="9" t="n">
        <f aca="false">INDEX(Prices!$B$5:$B$11,MATCH(D17,Prices!$A$5:$A$11,0))</f>
        <v>20</v>
      </c>
      <c r="F17" s="9" t="str">
        <f aca="false">IF(A17&gt;0,A17*E17,"")</f>
        <v/>
      </c>
      <c r="G17" s="7" t="s">
        <v>39</v>
      </c>
      <c r="H17" s="7" t="s">
        <v>80</v>
      </c>
      <c r="I17" s="11" t="s">
        <v>28</v>
      </c>
      <c r="J17" s="7" t="s">
        <v>96</v>
      </c>
      <c r="K17" s="7" t="s">
        <v>97</v>
      </c>
      <c r="L17" s="7" t="s">
        <v>43</v>
      </c>
      <c r="M17" s="7" t="s">
        <v>44</v>
      </c>
      <c r="N17" s="7" t="s">
        <v>90</v>
      </c>
      <c r="O17" s="7" t="s">
        <v>91</v>
      </c>
      <c r="P17" s="7" t="s">
        <v>47</v>
      </c>
      <c r="Q17" s="12" t="s">
        <v>98</v>
      </c>
      <c r="R17" s="12" t="s">
        <v>99</v>
      </c>
    </row>
    <row r="18" customFormat="false" ht="23.85" hidden="false" customHeight="false" outlineLevel="0" collapsed="false">
      <c r="A18" s="6"/>
      <c r="B18" s="7" t="s">
        <v>100</v>
      </c>
      <c r="C18" s="8" t="s">
        <v>101</v>
      </c>
      <c r="D18" s="7" t="s">
        <v>25</v>
      </c>
      <c r="E18" s="9" t="n">
        <f aca="false">INDEX(Prices!$B$5:$B$11,MATCH(D18,Prices!$A$5:$A$11,0))</f>
        <v>20</v>
      </c>
      <c r="F18" s="9" t="str">
        <f aca="false">IF(A18&gt;0,A18*E18,"")</f>
        <v/>
      </c>
      <c r="G18" s="7" t="s">
        <v>39</v>
      </c>
      <c r="H18" s="7" t="s">
        <v>80</v>
      </c>
      <c r="I18" s="11" t="s">
        <v>28</v>
      </c>
      <c r="J18" s="7" t="s">
        <v>96</v>
      </c>
      <c r="K18" s="7" t="s">
        <v>82</v>
      </c>
      <c r="L18" s="7" t="s">
        <v>43</v>
      </c>
      <c r="M18" s="7" t="s">
        <v>44</v>
      </c>
      <c r="N18" s="7" t="s">
        <v>90</v>
      </c>
      <c r="O18" s="7" t="s">
        <v>91</v>
      </c>
      <c r="P18" s="7" t="s">
        <v>47</v>
      </c>
      <c r="Q18" s="12" t="s">
        <v>98</v>
      </c>
      <c r="R18" s="12" t="s">
        <v>102</v>
      </c>
    </row>
    <row r="19" customFormat="false" ht="15" hidden="false" customHeight="false" outlineLevel="0" collapsed="false">
      <c r="A19" s="6"/>
      <c r="B19" s="7" t="s">
        <v>103</v>
      </c>
      <c r="C19" s="8" t="s">
        <v>104</v>
      </c>
      <c r="D19" s="7" t="s">
        <v>25</v>
      </c>
      <c r="E19" s="9" t="n">
        <f aca="false">INDEX(Prices!$B$5:$B$11,MATCH(D19,Prices!$A$5:$A$11,0))</f>
        <v>20</v>
      </c>
      <c r="F19" s="9" t="str">
        <f aca="false">IF(A19&gt;0,A19*E19,"")</f>
        <v/>
      </c>
      <c r="G19" s="7" t="s">
        <v>39</v>
      </c>
      <c r="H19" s="7" t="s">
        <v>80</v>
      </c>
      <c r="I19" s="11" t="s">
        <v>28</v>
      </c>
      <c r="J19" s="7" t="s">
        <v>96</v>
      </c>
      <c r="K19" s="7" t="s">
        <v>82</v>
      </c>
      <c r="L19" s="7" t="s">
        <v>43</v>
      </c>
      <c r="M19" s="7" t="s">
        <v>44</v>
      </c>
      <c r="N19" s="7" t="s">
        <v>90</v>
      </c>
      <c r="O19" s="7" t="s">
        <v>91</v>
      </c>
      <c r="P19" s="7" t="s">
        <v>47</v>
      </c>
      <c r="Q19" s="12" t="s">
        <v>98</v>
      </c>
      <c r="R19" s="12" t="s">
        <v>105</v>
      </c>
    </row>
    <row r="20" customFormat="false" ht="23.85" hidden="false" customHeight="false" outlineLevel="0" collapsed="false">
      <c r="A20" s="6"/>
      <c r="B20" s="7" t="s">
        <v>106</v>
      </c>
      <c r="C20" s="8" t="s">
        <v>107</v>
      </c>
      <c r="D20" s="7" t="s">
        <v>79</v>
      </c>
      <c r="E20" s="9" t="n">
        <f aca="false">INDEX(Prices!$B$5:$B$11,MATCH(D20,Prices!$A$5:$A$11,0))</f>
        <v>10</v>
      </c>
      <c r="F20" s="9" t="str">
        <f aca="false">IF(A20&gt;0,A20*E20,"")</f>
        <v/>
      </c>
      <c r="G20" s="7" t="s">
        <v>39</v>
      </c>
      <c r="H20" s="7" t="s">
        <v>52</v>
      </c>
      <c r="I20" s="11" t="s">
        <v>28</v>
      </c>
      <c r="J20" s="7" t="s">
        <v>96</v>
      </c>
      <c r="K20" s="7" t="s">
        <v>108</v>
      </c>
      <c r="L20" s="7" t="s">
        <v>43</v>
      </c>
      <c r="M20" s="7" t="s">
        <v>56</v>
      </c>
      <c r="N20" s="7" t="s">
        <v>109</v>
      </c>
      <c r="O20" s="7" t="s">
        <v>110</v>
      </c>
      <c r="P20" s="7" t="s">
        <v>47</v>
      </c>
      <c r="Q20" s="12" t="s">
        <v>111</v>
      </c>
      <c r="R20" s="12" t="s">
        <v>112</v>
      </c>
    </row>
    <row r="21" customFormat="false" ht="23.85" hidden="false" customHeight="false" outlineLevel="0" collapsed="false">
      <c r="A21" s="6"/>
      <c r="B21" s="7" t="s">
        <v>113</v>
      </c>
      <c r="C21" s="8" t="s">
        <v>114</v>
      </c>
      <c r="D21" s="7" t="s">
        <v>25</v>
      </c>
      <c r="E21" s="9" t="n">
        <f aca="false">INDEX(Prices!$B$5:$B$11,MATCH(D21,Prices!$A$5:$A$11,0))</f>
        <v>20</v>
      </c>
      <c r="F21" s="9" t="str">
        <f aca="false">IF(A21&gt;0,A21*E21,"")</f>
        <v/>
      </c>
      <c r="G21" s="7" t="s">
        <v>39</v>
      </c>
      <c r="H21" s="7" t="s">
        <v>52</v>
      </c>
      <c r="I21" s="11" t="s">
        <v>28</v>
      </c>
      <c r="J21" s="7" t="s">
        <v>96</v>
      </c>
      <c r="K21" s="7" t="s">
        <v>108</v>
      </c>
      <c r="L21" s="7" t="s">
        <v>43</v>
      </c>
      <c r="M21" s="7" t="s">
        <v>56</v>
      </c>
      <c r="N21" s="7" t="s">
        <v>115</v>
      </c>
      <c r="O21" s="7" t="s">
        <v>110</v>
      </c>
      <c r="P21" s="7" t="s">
        <v>47</v>
      </c>
      <c r="Q21" s="12" t="s">
        <v>116</v>
      </c>
      <c r="R21" s="12" t="s">
        <v>117</v>
      </c>
    </row>
    <row r="22" customFormat="false" ht="15" hidden="false" customHeight="false" outlineLevel="0" collapsed="false">
      <c r="A22" s="6"/>
      <c r="B22" s="7" t="s">
        <v>118</v>
      </c>
      <c r="C22" s="8" t="s">
        <v>119</v>
      </c>
      <c r="D22" s="7" t="s">
        <v>25</v>
      </c>
      <c r="E22" s="9" t="n">
        <f aca="false">INDEX(Prices!$B$5:$B$11,MATCH(D22,Prices!$A$5:$A$11,0))</f>
        <v>20</v>
      </c>
      <c r="F22" s="9" t="str">
        <f aca="false">IF(A22&gt;0,A22*E22,"")</f>
        <v/>
      </c>
      <c r="G22" s="10" t="s">
        <v>26</v>
      </c>
      <c r="H22" s="7" t="s">
        <v>52</v>
      </c>
      <c r="I22" s="11" t="s">
        <v>28</v>
      </c>
      <c r="J22" s="7" t="s">
        <v>71</v>
      </c>
      <c r="K22" s="7" t="s">
        <v>120</v>
      </c>
      <c r="L22" s="7" t="s">
        <v>43</v>
      </c>
      <c r="M22" s="7" t="s">
        <v>56</v>
      </c>
      <c r="N22" s="7" t="s">
        <v>115</v>
      </c>
      <c r="O22" s="7" t="s">
        <v>110</v>
      </c>
      <c r="P22" s="7" t="s">
        <v>47</v>
      </c>
      <c r="Q22" s="12" t="s">
        <v>75</v>
      </c>
      <c r="R22" s="12" t="s">
        <v>121</v>
      </c>
    </row>
    <row r="23" customFormat="false" ht="23.85" hidden="false" customHeight="false" outlineLevel="0" collapsed="false">
      <c r="A23" s="6"/>
      <c r="B23" s="7" t="s">
        <v>122</v>
      </c>
      <c r="C23" s="8" t="s">
        <v>123</v>
      </c>
      <c r="D23" s="7" t="s">
        <v>25</v>
      </c>
      <c r="E23" s="9" t="n">
        <f aca="false">INDEX(Prices!$B$5:$B$11,MATCH(D23,Prices!$A$5:$A$11,0))</f>
        <v>20</v>
      </c>
      <c r="F23" s="9" t="str">
        <f aca="false">IF(A23&gt;0,A23*E23,"")</f>
        <v/>
      </c>
      <c r="G23" s="7" t="s">
        <v>39</v>
      </c>
      <c r="H23" s="7" t="s">
        <v>52</v>
      </c>
      <c r="I23" s="11" t="s">
        <v>28</v>
      </c>
      <c r="J23" s="7" t="s">
        <v>124</v>
      </c>
      <c r="K23" s="7" t="s">
        <v>124</v>
      </c>
      <c r="L23" s="7" t="s">
        <v>43</v>
      </c>
      <c r="M23" s="7" t="s">
        <v>56</v>
      </c>
      <c r="N23" s="7" t="s">
        <v>125</v>
      </c>
      <c r="O23" s="7" t="s">
        <v>84</v>
      </c>
      <c r="P23" s="7" t="s">
        <v>33</v>
      </c>
      <c r="Q23" s="12" t="s">
        <v>126</v>
      </c>
      <c r="R23" s="12" t="s">
        <v>127</v>
      </c>
    </row>
    <row r="24" customFormat="false" ht="23.85" hidden="false" customHeight="false" outlineLevel="0" collapsed="false">
      <c r="A24" s="6"/>
      <c r="B24" s="7" t="s">
        <v>128</v>
      </c>
      <c r="C24" s="8" t="s">
        <v>129</v>
      </c>
      <c r="D24" s="7" t="s">
        <v>79</v>
      </c>
      <c r="E24" s="9" t="n">
        <f aca="false">INDEX(Prices!$B$5:$B$11,MATCH(D24,Prices!$A$5:$A$11,0))</f>
        <v>10</v>
      </c>
      <c r="F24" s="9" t="str">
        <f aca="false">IF(A24&gt;0,A24*E24,"")</f>
        <v/>
      </c>
      <c r="G24" s="7" t="s">
        <v>39</v>
      </c>
      <c r="H24" s="7" t="s">
        <v>130</v>
      </c>
      <c r="I24" s="11" t="s">
        <v>28</v>
      </c>
      <c r="J24" s="7" t="s">
        <v>54</v>
      </c>
      <c r="K24" s="7" t="s">
        <v>54</v>
      </c>
      <c r="L24" s="7" t="s">
        <v>16</v>
      </c>
      <c r="M24" s="7" t="s">
        <v>44</v>
      </c>
      <c r="N24" s="7" t="s">
        <v>131</v>
      </c>
      <c r="O24" s="7" t="s">
        <v>73</v>
      </c>
      <c r="P24" s="7" t="s">
        <v>132</v>
      </c>
      <c r="Q24" s="12" t="s">
        <v>133</v>
      </c>
      <c r="R24" s="12" t="s">
        <v>134</v>
      </c>
    </row>
    <row r="25" customFormat="false" ht="23.85" hidden="false" customHeight="false" outlineLevel="0" collapsed="false">
      <c r="A25" s="6"/>
      <c r="B25" s="7" t="s">
        <v>135</v>
      </c>
      <c r="C25" s="8" t="s">
        <v>136</v>
      </c>
      <c r="D25" s="7" t="s">
        <v>25</v>
      </c>
      <c r="E25" s="9" t="n">
        <f aca="false">INDEX(Prices!$B$5:$B$11,MATCH(D25,Prices!$A$5:$A$11,0))</f>
        <v>20</v>
      </c>
      <c r="F25" s="9" t="str">
        <f aca="false">IF(A25&gt;0,A25*E25,"")</f>
        <v/>
      </c>
      <c r="G25" s="7" t="s">
        <v>39</v>
      </c>
      <c r="H25" s="7" t="s">
        <v>40</v>
      </c>
      <c r="I25" s="11" t="s">
        <v>28</v>
      </c>
      <c r="J25" s="7" t="s">
        <v>65</v>
      </c>
      <c r="K25" s="7" t="s">
        <v>137</v>
      </c>
      <c r="L25" s="7" t="s">
        <v>43</v>
      </c>
      <c r="M25" s="7" t="s">
        <v>56</v>
      </c>
      <c r="N25" s="7" t="s">
        <v>138</v>
      </c>
      <c r="O25" s="7" t="s">
        <v>73</v>
      </c>
      <c r="P25" s="7" t="s">
        <v>139</v>
      </c>
      <c r="Q25" s="12" t="s">
        <v>140</v>
      </c>
      <c r="R25" s="12" t="s">
        <v>141</v>
      </c>
    </row>
    <row r="26" customFormat="false" ht="23.85" hidden="false" customHeight="false" outlineLevel="0" collapsed="false">
      <c r="A26" s="6"/>
      <c r="B26" s="7" t="s">
        <v>142</v>
      </c>
      <c r="C26" s="8" t="s">
        <v>143</v>
      </c>
      <c r="D26" s="7" t="s">
        <v>25</v>
      </c>
      <c r="E26" s="9" t="n">
        <f aca="false">INDEX(Prices!$B$5:$B$11,MATCH(D26,Prices!$A$5:$A$11,0))</f>
        <v>20</v>
      </c>
      <c r="F26" s="9" t="str">
        <f aca="false">IF(A26&gt;0,A26*E26,"")</f>
        <v/>
      </c>
      <c r="G26" s="7" t="s">
        <v>39</v>
      </c>
      <c r="H26" s="7" t="s">
        <v>40</v>
      </c>
      <c r="I26" s="11" t="s">
        <v>28</v>
      </c>
      <c r="J26" s="7" t="s">
        <v>144</v>
      </c>
      <c r="K26" s="7" t="s">
        <v>97</v>
      </c>
      <c r="L26" s="7" t="s">
        <v>43</v>
      </c>
      <c r="M26" s="7" t="s">
        <v>44</v>
      </c>
      <c r="N26" s="7" t="s">
        <v>138</v>
      </c>
      <c r="O26" s="7" t="s">
        <v>73</v>
      </c>
      <c r="P26" s="7" t="s">
        <v>139</v>
      </c>
      <c r="Q26" s="12" t="s">
        <v>145</v>
      </c>
      <c r="R26" s="12" t="s">
        <v>146</v>
      </c>
    </row>
    <row r="27" customFormat="false" ht="23.85" hidden="false" customHeight="false" outlineLevel="0" collapsed="false">
      <c r="A27" s="6"/>
      <c r="B27" s="7" t="s">
        <v>147</v>
      </c>
      <c r="C27" s="8" t="s">
        <v>148</v>
      </c>
      <c r="D27" s="7" t="s">
        <v>25</v>
      </c>
      <c r="E27" s="9" t="n">
        <f aca="false">INDEX(Prices!$B$5:$B$11,MATCH(D27,Prices!$A$5:$A$11,0))</f>
        <v>20</v>
      </c>
      <c r="F27" s="9" t="str">
        <f aca="false">IF(A27&gt;0,A27*E27,"")</f>
        <v/>
      </c>
      <c r="G27" s="7" t="s">
        <v>39</v>
      </c>
      <c r="H27" s="7" t="s">
        <v>149</v>
      </c>
      <c r="I27" s="11" t="s">
        <v>28</v>
      </c>
      <c r="J27" s="7" t="s">
        <v>150</v>
      </c>
      <c r="K27" s="7" t="s">
        <v>108</v>
      </c>
      <c r="L27" s="7" t="s">
        <v>43</v>
      </c>
      <c r="M27" s="7" t="s">
        <v>44</v>
      </c>
      <c r="N27" s="7" t="s">
        <v>45</v>
      </c>
      <c r="O27" s="7" t="s">
        <v>58</v>
      </c>
      <c r="P27" s="7" t="s">
        <v>47</v>
      </c>
      <c r="Q27" s="12" t="s">
        <v>151</v>
      </c>
      <c r="R27" s="12" t="s">
        <v>152</v>
      </c>
    </row>
    <row r="28" customFormat="false" ht="23.85" hidden="false" customHeight="false" outlineLevel="0" collapsed="false">
      <c r="A28" s="6"/>
      <c r="B28" s="7" t="s">
        <v>153</v>
      </c>
      <c r="C28" s="8" t="s">
        <v>154</v>
      </c>
      <c r="D28" s="7" t="s">
        <v>79</v>
      </c>
      <c r="E28" s="9" t="n">
        <f aca="false">INDEX(Prices!$B$5:$B$11,MATCH(D28,Prices!$A$5:$A$11,0))</f>
        <v>10</v>
      </c>
      <c r="F28" s="9" t="str">
        <f aca="false">IF(A28&gt;0,A28*E28,"")</f>
        <v/>
      </c>
      <c r="G28" s="7" t="s">
        <v>39</v>
      </c>
      <c r="H28" s="7" t="s">
        <v>155</v>
      </c>
      <c r="I28" s="11" t="s">
        <v>28</v>
      </c>
      <c r="J28" s="7" t="s">
        <v>156</v>
      </c>
      <c r="K28" s="7" t="s">
        <v>96</v>
      </c>
      <c r="L28" s="7" t="s">
        <v>43</v>
      </c>
      <c r="M28" s="7" t="s">
        <v>157</v>
      </c>
      <c r="N28" s="7" t="s">
        <v>158</v>
      </c>
      <c r="O28" s="7" t="s">
        <v>58</v>
      </c>
      <c r="P28" s="7" t="s">
        <v>47</v>
      </c>
      <c r="Q28" s="12" t="s">
        <v>159</v>
      </c>
      <c r="R28" s="12" t="s">
        <v>160</v>
      </c>
    </row>
    <row r="29" customFormat="false" ht="23.85" hidden="false" customHeight="false" outlineLevel="0" collapsed="false">
      <c r="A29" s="6"/>
      <c r="B29" s="7" t="s">
        <v>153</v>
      </c>
      <c r="C29" s="8" t="s">
        <v>154</v>
      </c>
      <c r="D29" s="7" t="s">
        <v>161</v>
      </c>
      <c r="E29" s="9" t="n">
        <f aca="false">INDEX(Prices!$B$5:$B$11,MATCH(D29,Prices!$A$5:$A$11,0))</f>
        <v>20</v>
      </c>
      <c r="F29" s="9" t="str">
        <f aca="false">IF(A29&gt;0,A29*E29,"")</f>
        <v/>
      </c>
      <c r="G29" s="7" t="s">
        <v>39</v>
      </c>
      <c r="H29" s="7" t="s">
        <v>155</v>
      </c>
      <c r="I29" s="11" t="s">
        <v>28</v>
      </c>
      <c r="J29" s="7" t="s">
        <v>156</v>
      </c>
      <c r="K29" s="7" t="s">
        <v>96</v>
      </c>
      <c r="L29" s="7" t="s">
        <v>43</v>
      </c>
      <c r="M29" s="7" t="s">
        <v>157</v>
      </c>
      <c r="N29" s="7" t="s">
        <v>158</v>
      </c>
      <c r="O29" s="7" t="s">
        <v>58</v>
      </c>
      <c r="P29" s="7" t="s">
        <v>47</v>
      </c>
      <c r="Q29" s="12" t="s">
        <v>159</v>
      </c>
      <c r="R29" s="12" t="s">
        <v>160</v>
      </c>
    </row>
    <row r="30" customFormat="false" ht="23.85" hidden="false" customHeight="false" outlineLevel="0" collapsed="false">
      <c r="A30" s="6"/>
      <c r="B30" s="7" t="s">
        <v>153</v>
      </c>
      <c r="C30" s="8" t="s">
        <v>154</v>
      </c>
      <c r="D30" s="7" t="s">
        <v>162</v>
      </c>
      <c r="E30" s="9" t="n">
        <f aca="false">INDEX(Prices!$B$5:$B$11,MATCH(D30,Prices!$A$5:$A$11,0))</f>
        <v>20</v>
      </c>
      <c r="F30" s="9" t="str">
        <f aca="false">IF(A30&gt;0,A30*E30,"")</f>
        <v/>
      </c>
      <c r="G30" s="7" t="s">
        <v>39</v>
      </c>
      <c r="H30" s="7" t="s">
        <v>155</v>
      </c>
      <c r="I30" s="11" t="s">
        <v>28</v>
      </c>
      <c r="J30" s="7" t="s">
        <v>156</v>
      </c>
      <c r="K30" s="7" t="s">
        <v>96</v>
      </c>
      <c r="L30" s="7" t="s">
        <v>43</v>
      </c>
      <c r="M30" s="7" t="s">
        <v>157</v>
      </c>
      <c r="N30" s="7" t="s">
        <v>158</v>
      </c>
      <c r="O30" s="7" t="s">
        <v>58</v>
      </c>
      <c r="P30" s="7" t="s">
        <v>47</v>
      </c>
      <c r="Q30" s="12" t="s">
        <v>159</v>
      </c>
      <c r="R30" s="12" t="s">
        <v>160</v>
      </c>
    </row>
    <row r="31" customFormat="false" ht="23.85" hidden="false" customHeight="false" outlineLevel="0" collapsed="false">
      <c r="A31" s="6"/>
      <c r="B31" s="7" t="s">
        <v>153</v>
      </c>
      <c r="C31" s="8" t="s">
        <v>154</v>
      </c>
      <c r="D31" s="7" t="s">
        <v>25</v>
      </c>
      <c r="E31" s="9" t="n">
        <f aca="false">INDEX(Prices!$B$5:$B$11,MATCH(D31,Prices!$A$5:$A$11,0))</f>
        <v>20</v>
      </c>
      <c r="F31" s="9" t="str">
        <f aca="false">IF(A31&gt;0,A31*E31,"")</f>
        <v/>
      </c>
      <c r="G31" s="7" t="s">
        <v>39</v>
      </c>
      <c r="H31" s="7" t="s">
        <v>155</v>
      </c>
      <c r="I31" s="11" t="s">
        <v>28</v>
      </c>
      <c r="J31" s="7" t="s">
        <v>156</v>
      </c>
      <c r="K31" s="7" t="s">
        <v>96</v>
      </c>
      <c r="L31" s="7" t="s">
        <v>43</v>
      </c>
      <c r="M31" s="7" t="s">
        <v>157</v>
      </c>
      <c r="N31" s="7" t="s">
        <v>158</v>
      </c>
      <c r="O31" s="7" t="s">
        <v>58</v>
      </c>
      <c r="P31" s="7" t="s">
        <v>47</v>
      </c>
      <c r="Q31" s="12" t="s">
        <v>159</v>
      </c>
      <c r="R31" s="12" t="s">
        <v>160</v>
      </c>
    </row>
    <row r="32" customFormat="false" ht="23.85" hidden="false" customHeight="false" outlineLevel="0" collapsed="false">
      <c r="A32" s="6"/>
      <c r="B32" s="7" t="s">
        <v>163</v>
      </c>
      <c r="C32" s="8" t="s">
        <v>164</v>
      </c>
      <c r="D32" s="7" t="s">
        <v>25</v>
      </c>
      <c r="E32" s="9" t="n">
        <f aca="false">INDEX(Prices!$B$5:$B$11,MATCH(D32,Prices!$A$5:$A$11,0))</f>
        <v>20</v>
      </c>
      <c r="F32" s="9" t="str">
        <f aca="false">IF(A32&gt;0,A32*E32,"")</f>
        <v/>
      </c>
      <c r="G32" s="7" t="s">
        <v>39</v>
      </c>
      <c r="H32" s="7" t="s">
        <v>40</v>
      </c>
      <c r="I32" s="11" t="s">
        <v>28</v>
      </c>
      <c r="J32" s="7" t="s">
        <v>165</v>
      </c>
      <c r="K32" s="7" t="s">
        <v>166</v>
      </c>
      <c r="L32" s="7" t="s">
        <v>43</v>
      </c>
      <c r="M32" s="7" t="s">
        <v>56</v>
      </c>
      <c r="N32" s="7" t="s">
        <v>167</v>
      </c>
      <c r="O32" s="7" t="s">
        <v>58</v>
      </c>
      <c r="P32" s="7" t="s">
        <v>47</v>
      </c>
      <c r="Q32" s="12" t="s">
        <v>168</v>
      </c>
      <c r="R32" s="12" t="s">
        <v>169</v>
      </c>
    </row>
    <row r="33" customFormat="false" ht="23.85" hidden="false" customHeight="false" outlineLevel="0" collapsed="false">
      <c r="A33" s="6"/>
      <c r="B33" s="7" t="s">
        <v>170</v>
      </c>
      <c r="C33" s="8" t="s">
        <v>171</v>
      </c>
      <c r="D33" s="7" t="s">
        <v>25</v>
      </c>
      <c r="E33" s="9" t="n">
        <f aca="false">INDEX(Prices!$B$5:$B$11,MATCH(D33,Prices!$A$5:$A$11,0))</f>
        <v>20</v>
      </c>
      <c r="F33" s="9" t="str">
        <f aca="false">IF(A33&gt;0,A33*E33,"")</f>
        <v/>
      </c>
      <c r="G33" s="7" t="s">
        <v>39</v>
      </c>
      <c r="H33" s="7" t="s">
        <v>40</v>
      </c>
      <c r="I33" s="11" t="s">
        <v>28</v>
      </c>
      <c r="J33" s="7" t="s">
        <v>82</v>
      </c>
      <c r="K33" s="7" t="s">
        <v>172</v>
      </c>
      <c r="L33" s="7" t="s">
        <v>43</v>
      </c>
      <c r="M33" s="7" t="s">
        <v>56</v>
      </c>
      <c r="N33" s="7" t="s">
        <v>167</v>
      </c>
      <c r="O33" s="7" t="s">
        <v>58</v>
      </c>
      <c r="P33" s="7" t="s">
        <v>47</v>
      </c>
      <c r="Q33" s="12" t="s">
        <v>173</v>
      </c>
      <c r="R33" s="12" t="s">
        <v>174</v>
      </c>
    </row>
    <row r="34" customFormat="false" ht="23.85" hidden="false" customHeight="false" outlineLevel="0" collapsed="false">
      <c r="A34" s="6"/>
      <c r="B34" s="7" t="s">
        <v>170</v>
      </c>
      <c r="C34" s="8" t="s">
        <v>171</v>
      </c>
      <c r="D34" s="7" t="s">
        <v>36</v>
      </c>
      <c r="E34" s="9" t="n">
        <f aca="false">INDEX(Prices!$B$5:$B$11,MATCH(D34,Prices!$A$5:$A$11,0))</f>
        <v>35</v>
      </c>
      <c r="F34" s="9" t="str">
        <f aca="false">IF(A34&gt;0,A34*E34,"")</f>
        <v/>
      </c>
      <c r="G34" s="7" t="s">
        <v>39</v>
      </c>
      <c r="H34" s="7" t="s">
        <v>40</v>
      </c>
      <c r="I34" s="11" t="s">
        <v>28</v>
      </c>
      <c r="J34" s="7" t="s">
        <v>82</v>
      </c>
      <c r="K34" s="7" t="s">
        <v>172</v>
      </c>
      <c r="L34" s="7" t="s">
        <v>43</v>
      </c>
      <c r="M34" s="7" t="s">
        <v>56</v>
      </c>
      <c r="N34" s="7" t="s">
        <v>167</v>
      </c>
      <c r="O34" s="7" t="s">
        <v>58</v>
      </c>
      <c r="P34" s="7" t="s">
        <v>47</v>
      </c>
      <c r="Q34" s="12" t="s">
        <v>173</v>
      </c>
      <c r="R34" s="12" t="s">
        <v>174</v>
      </c>
    </row>
    <row r="35" customFormat="false" ht="15" hidden="false" customHeight="false" outlineLevel="0" collapsed="false">
      <c r="A35" s="6"/>
      <c r="B35" s="7" t="s">
        <v>175</v>
      </c>
      <c r="C35" s="8" t="s">
        <v>176</v>
      </c>
      <c r="D35" s="7" t="s">
        <v>25</v>
      </c>
      <c r="E35" s="9" t="n">
        <f aca="false">INDEX(Prices!$B$5:$B$11,MATCH(D35,Prices!$A$5:$A$11,0))</f>
        <v>20</v>
      </c>
      <c r="F35" s="9" t="str">
        <f aca="false">IF(A35&gt;0,A35*E35,"")</f>
        <v/>
      </c>
      <c r="G35" s="7" t="s">
        <v>39</v>
      </c>
      <c r="H35" s="7" t="s">
        <v>40</v>
      </c>
      <c r="I35" s="11" t="s">
        <v>28</v>
      </c>
      <c r="J35" s="7" t="s">
        <v>172</v>
      </c>
      <c r="K35" s="7" t="s">
        <v>172</v>
      </c>
      <c r="L35" s="7" t="s">
        <v>43</v>
      </c>
      <c r="M35" s="7" t="s">
        <v>56</v>
      </c>
      <c r="N35" s="7" t="s">
        <v>167</v>
      </c>
      <c r="O35" s="7" t="s">
        <v>58</v>
      </c>
      <c r="P35" s="7" t="s">
        <v>47</v>
      </c>
      <c r="Q35" s="12" t="s">
        <v>173</v>
      </c>
      <c r="R35" s="12" t="s">
        <v>177</v>
      </c>
    </row>
    <row r="36" customFormat="false" ht="15" hidden="false" customHeight="false" outlineLevel="0" collapsed="false">
      <c r="A36" s="6"/>
      <c r="B36" s="7" t="s">
        <v>178</v>
      </c>
      <c r="C36" s="8" t="s">
        <v>179</v>
      </c>
      <c r="D36" s="7" t="s">
        <v>25</v>
      </c>
      <c r="E36" s="9" t="n">
        <f aca="false">INDEX(Prices!$B$5:$B$11,MATCH(D36,Prices!$A$5:$A$11,0))</f>
        <v>20</v>
      </c>
      <c r="F36" s="9" t="str">
        <f aca="false">IF(A36&gt;0,A36*E36,"")</f>
        <v/>
      </c>
      <c r="G36" s="7" t="s">
        <v>39</v>
      </c>
      <c r="H36" s="7" t="s">
        <v>40</v>
      </c>
      <c r="I36" s="11" t="s">
        <v>28</v>
      </c>
      <c r="J36" s="7" t="s">
        <v>82</v>
      </c>
      <c r="K36" s="7" t="s">
        <v>89</v>
      </c>
      <c r="L36" s="7" t="s">
        <v>43</v>
      </c>
      <c r="M36" s="7" t="s">
        <v>56</v>
      </c>
      <c r="N36" s="7" t="s">
        <v>167</v>
      </c>
      <c r="O36" s="7" t="s">
        <v>58</v>
      </c>
      <c r="P36" s="7" t="s">
        <v>47</v>
      </c>
      <c r="Q36" s="12" t="s">
        <v>180</v>
      </c>
      <c r="R36" s="12" t="s">
        <v>181</v>
      </c>
    </row>
    <row r="37" customFormat="false" ht="23.85" hidden="false" customHeight="false" outlineLevel="0" collapsed="false">
      <c r="A37" s="6"/>
      <c r="B37" s="7" t="s">
        <v>182</v>
      </c>
      <c r="C37" s="8" t="s">
        <v>183</v>
      </c>
      <c r="D37" s="7" t="s">
        <v>25</v>
      </c>
      <c r="E37" s="9" t="n">
        <f aca="false">INDEX(Prices!$B$5:$B$11,MATCH(D37,Prices!$A$5:$A$11,0))</f>
        <v>20</v>
      </c>
      <c r="F37" s="9" t="str">
        <f aca="false">IF(A37&gt;0,A37*E37,"")</f>
        <v/>
      </c>
      <c r="G37" s="7" t="s">
        <v>39</v>
      </c>
      <c r="H37" s="7" t="s">
        <v>184</v>
      </c>
      <c r="I37" s="11" t="s">
        <v>28</v>
      </c>
      <c r="J37" s="7" t="s">
        <v>156</v>
      </c>
      <c r="K37" s="7" t="s">
        <v>124</v>
      </c>
      <c r="L37" s="7" t="s">
        <v>43</v>
      </c>
      <c r="M37" s="7" t="s">
        <v>30</v>
      </c>
      <c r="N37" s="7" t="s">
        <v>158</v>
      </c>
      <c r="O37" s="7" t="s">
        <v>185</v>
      </c>
      <c r="P37" s="7" t="s">
        <v>33</v>
      </c>
      <c r="Q37" s="12" t="s">
        <v>186</v>
      </c>
      <c r="R37" s="12" t="s">
        <v>187</v>
      </c>
    </row>
    <row r="38" customFormat="false" ht="23.85" hidden="false" customHeight="false" outlineLevel="0" collapsed="false">
      <c r="A38" s="6"/>
      <c r="B38" s="7" t="s">
        <v>188</v>
      </c>
      <c r="C38" s="8" t="s">
        <v>189</v>
      </c>
      <c r="D38" s="7" t="s">
        <v>25</v>
      </c>
      <c r="E38" s="9" t="n">
        <f aca="false">INDEX(Prices!$B$5:$B$11,MATCH(D38,Prices!$A$5:$A$11,0))</f>
        <v>20</v>
      </c>
      <c r="F38" s="9" t="str">
        <f aca="false">IF(A38&gt;0,A38*E38,"")</f>
        <v/>
      </c>
      <c r="G38" s="7" t="s">
        <v>39</v>
      </c>
      <c r="H38" s="7" t="s">
        <v>190</v>
      </c>
      <c r="I38" s="11" t="s">
        <v>28</v>
      </c>
      <c r="J38" s="7" t="s">
        <v>108</v>
      </c>
      <c r="K38" s="7" t="s">
        <v>71</v>
      </c>
      <c r="L38" s="7" t="s">
        <v>43</v>
      </c>
      <c r="M38" s="7" t="s">
        <v>44</v>
      </c>
      <c r="N38" s="7" t="s">
        <v>191</v>
      </c>
      <c r="O38" s="7" t="s">
        <v>84</v>
      </c>
      <c r="P38" s="7" t="s">
        <v>47</v>
      </c>
      <c r="Q38" s="12" t="s">
        <v>192</v>
      </c>
      <c r="R38" s="12" t="s">
        <v>193</v>
      </c>
    </row>
    <row r="39" customFormat="false" ht="23.85" hidden="false" customHeight="false" outlineLevel="0" collapsed="false">
      <c r="A39" s="6"/>
      <c r="B39" s="7" t="s">
        <v>188</v>
      </c>
      <c r="C39" s="8" t="s">
        <v>189</v>
      </c>
      <c r="D39" s="7" t="s">
        <v>36</v>
      </c>
      <c r="E39" s="9" t="n">
        <f aca="false">INDEX(Prices!$B$5:$B$11,MATCH(D39,Prices!$A$5:$A$11,0))</f>
        <v>35</v>
      </c>
      <c r="F39" s="9" t="str">
        <f aca="false">IF(A39&gt;0,A39*E39,"")</f>
        <v/>
      </c>
      <c r="G39" s="7" t="s">
        <v>39</v>
      </c>
      <c r="H39" s="7" t="s">
        <v>190</v>
      </c>
      <c r="I39" s="11" t="s">
        <v>28</v>
      </c>
      <c r="J39" s="7" t="s">
        <v>108</v>
      </c>
      <c r="K39" s="7" t="s">
        <v>71</v>
      </c>
      <c r="L39" s="7" t="s">
        <v>43</v>
      </c>
      <c r="M39" s="7" t="s">
        <v>44</v>
      </c>
      <c r="N39" s="7" t="s">
        <v>191</v>
      </c>
      <c r="O39" s="7" t="s">
        <v>84</v>
      </c>
      <c r="P39" s="7" t="s">
        <v>47</v>
      </c>
      <c r="Q39" s="12" t="s">
        <v>192</v>
      </c>
      <c r="R39" s="12" t="s">
        <v>193</v>
      </c>
    </row>
    <row r="40" customFormat="false" ht="23.85" hidden="false" customHeight="false" outlineLevel="0" collapsed="false">
      <c r="A40" s="6"/>
      <c r="B40" s="7" t="s">
        <v>194</v>
      </c>
      <c r="C40" s="8" t="s">
        <v>195</v>
      </c>
      <c r="D40" s="7" t="s">
        <v>36</v>
      </c>
      <c r="E40" s="9" t="n">
        <f aca="false">INDEX(Prices!$B$5:$B$11,MATCH(D40,Prices!$A$5:$A$11,0))</f>
        <v>35</v>
      </c>
      <c r="F40" s="9" t="str">
        <f aca="false">IF(A40&gt;0,A40*E40,"")</f>
        <v/>
      </c>
      <c r="G40" s="7" t="s">
        <v>39</v>
      </c>
      <c r="H40" s="7" t="s">
        <v>40</v>
      </c>
      <c r="I40" s="11" t="s">
        <v>28</v>
      </c>
      <c r="J40" s="7" t="s">
        <v>196</v>
      </c>
      <c r="K40" s="7" t="s">
        <v>197</v>
      </c>
      <c r="L40" s="7" t="s">
        <v>43</v>
      </c>
      <c r="M40" s="7" t="s">
        <v>44</v>
      </c>
      <c r="N40" s="7" t="s">
        <v>125</v>
      </c>
      <c r="O40" s="7" t="s">
        <v>198</v>
      </c>
      <c r="P40" s="7" t="s">
        <v>47</v>
      </c>
      <c r="Q40" s="12" t="s">
        <v>199</v>
      </c>
      <c r="R40" s="12" t="s">
        <v>200</v>
      </c>
    </row>
    <row r="41" customFormat="false" ht="23.85" hidden="false" customHeight="false" outlineLevel="0" collapsed="false">
      <c r="A41" s="6"/>
      <c r="B41" s="7" t="s">
        <v>201</v>
      </c>
      <c r="C41" s="8" t="s">
        <v>202</v>
      </c>
      <c r="D41" s="7" t="s">
        <v>36</v>
      </c>
      <c r="E41" s="9" t="n">
        <f aca="false">INDEX(Prices!$B$5:$B$11,MATCH(D41,Prices!$A$5:$A$11,0))</f>
        <v>35</v>
      </c>
      <c r="F41" s="9" t="str">
        <f aca="false">IF(A41&gt;0,A41*E41,"")</f>
        <v/>
      </c>
      <c r="G41" s="7" t="s">
        <v>39</v>
      </c>
      <c r="H41" s="7" t="s">
        <v>40</v>
      </c>
      <c r="I41" s="11" t="s">
        <v>28</v>
      </c>
      <c r="J41" s="7" t="s">
        <v>120</v>
      </c>
      <c r="K41" s="7" t="s">
        <v>203</v>
      </c>
      <c r="L41" s="7" t="s">
        <v>16</v>
      </c>
      <c r="M41" s="7" t="s">
        <v>44</v>
      </c>
      <c r="N41" s="7" t="s">
        <v>204</v>
      </c>
      <c r="O41" s="7" t="s">
        <v>198</v>
      </c>
      <c r="P41" s="7" t="s">
        <v>47</v>
      </c>
      <c r="Q41" s="12" t="s">
        <v>205</v>
      </c>
      <c r="R41" s="12" t="s">
        <v>206</v>
      </c>
    </row>
    <row r="42" customFormat="false" ht="23.85" hidden="false" customHeight="false" outlineLevel="0" collapsed="false">
      <c r="A42" s="6"/>
      <c r="B42" s="7" t="s">
        <v>207</v>
      </c>
      <c r="C42" s="8" t="s">
        <v>208</v>
      </c>
      <c r="D42" s="7" t="s">
        <v>36</v>
      </c>
      <c r="E42" s="9" t="n">
        <f aca="false">INDEX(Prices!$B$5:$B$11,MATCH(D42,Prices!$A$5:$A$11,0))</f>
        <v>35</v>
      </c>
      <c r="F42" s="9" t="str">
        <f aca="false">IF(A42&gt;0,A42*E42,"")</f>
        <v/>
      </c>
      <c r="G42" s="10" t="s">
        <v>26</v>
      </c>
      <c r="H42" s="7" t="s">
        <v>40</v>
      </c>
      <c r="I42" s="11" t="s">
        <v>28</v>
      </c>
      <c r="J42" s="7" t="s">
        <v>209</v>
      </c>
      <c r="K42" s="7" t="s">
        <v>209</v>
      </c>
      <c r="L42" s="7" t="s">
        <v>43</v>
      </c>
      <c r="M42" s="7" t="s">
        <v>44</v>
      </c>
      <c r="N42" s="7" t="s">
        <v>210</v>
      </c>
      <c r="O42" s="7" t="s">
        <v>198</v>
      </c>
      <c r="P42" s="7" t="s">
        <v>47</v>
      </c>
      <c r="Q42" s="12" t="s">
        <v>199</v>
      </c>
      <c r="R42" s="12" t="s">
        <v>211</v>
      </c>
    </row>
    <row r="43" customFormat="false" ht="23.85" hidden="false" customHeight="false" outlineLevel="0" collapsed="false">
      <c r="A43" s="6"/>
      <c r="B43" s="7" t="s">
        <v>212</v>
      </c>
      <c r="C43" s="8" t="s">
        <v>213</v>
      </c>
      <c r="D43" s="7" t="s">
        <v>25</v>
      </c>
      <c r="E43" s="9" t="n">
        <f aca="false">INDEX(Prices!$B$5:$B$11,MATCH(D43,Prices!$A$5:$A$11,0))</f>
        <v>20</v>
      </c>
      <c r="F43" s="9" t="str">
        <f aca="false">IF(A43&gt;0,A43*E43,"")</f>
        <v/>
      </c>
      <c r="G43" s="7" t="s">
        <v>39</v>
      </c>
      <c r="H43" s="7" t="s">
        <v>52</v>
      </c>
      <c r="I43" s="11" t="s">
        <v>28</v>
      </c>
      <c r="J43" s="7" t="s">
        <v>54</v>
      </c>
      <c r="K43" s="7" t="s">
        <v>108</v>
      </c>
      <c r="L43" s="7" t="s">
        <v>43</v>
      </c>
      <c r="M43" s="7" t="s">
        <v>56</v>
      </c>
      <c r="N43" s="7" t="s">
        <v>214</v>
      </c>
      <c r="O43" s="7" t="s">
        <v>110</v>
      </c>
      <c r="P43" s="7" t="s">
        <v>47</v>
      </c>
      <c r="Q43" s="12" t="s">
        <v>111</v>
      </c>
      <c r="R43" s="12" t="s">
        <v>215</v>
      </c>
    </row>
    <row r="44" customFormat="false" ht="23.85" hidden="false" customHeight="false" outlineLevel="0" collapsed="false">
      <c r="A44" s="6"/>
      <c r="B44" s="7" t="s">
        <v>216</v>
      </c>
      <c r="C44" s="8" t="s">
        <v>217</v>
      </c>
      <c r="D44" s="7" t="s">
        <v>25</v>
      </c>
      <c r="E44" s="9" t="n">
        <f aca="false">INDEX(Prices!$B$5:$B$11,MATCH(D44,Prices!$A$5:$A$11,0))</f>
        <v>20</v>
      </c>
      <c r="F44" s="9" t="str">
        <f aca="false">IF(A44&gt;0,A44*E44,"")</f>
        <v/>
      </c>
      <c r="G44" s="7" t="s">
        <v>39</v>
      </c>
      <c r="H44" s="7" t="s">
        <v>184</v>
      </c>
      <c r="I44" s="11" t="s">
        <v>28</v>
      </c>
      <c r="J44" s="7" t="s">
        <v>156</v>
      </c>
      <c r="K44" s="7" t="s">
        <v>218</v>
      </c>
      <c r="L44" s="7" t="s">
        <v>43</v>
      </c>
      <c r="M44" s="7" t="s">
        <v>157</v>
      </c>
      <c r="N44" s="7" t="s">
        <v>158</v>
      </c>
      <c r="O44" s="7" t="s">
        <v>185</v>
      </c>
      <c r="P44" s="7" t="s">
        <v>59</v>
      </c>
      <c r="Q44" s="12" t="s">
        <v>219</v>
      </c>
      <c r="R44" s="12" t="s">
        <v>220</v>
      </c>
    </row>
    <row r="45" customFormat="false" ht="23.85" hidden="false" customHeight="false" outlineLevel="0" collapsed="false">
      <c r="A45" s="6"/>
      <c r="B45" s="7" t="s">
        <v>221</v>
      </c>
      <c r="C45" s="8" t="s">
        <v>222</v>
      </c>
      <c r="D45" s="7" t="s">
        <v>79</v>
      </c>
      <c r="E45" s="9" t="n">
        <f aca="false">INDEX(Prices!$B$5:$B$11,MATCH(D45,Prices!$A$5:$A$11,0))</f>
        <v>10</v>
      </c>
      <c r="F45" s="9" t="str">
        <f aca="false">IF(A45&gt;0,A45*E45,"")</f>
        <v/>
      </c>
      <c r="G45" s="10" t="s">
        <v>26</v>
      </c>
      <c r="H45" s="7" t="s">
        <v>40</v>
      </c>
      <c r="I45" s="11" t="s">
        <v>28</v>
      </c>
      <c r="J45" s="7" t="s">
        <v>108</v>
      </c>
      <c r="K45" s="7" t="s">
        <v>223</v>
      </c>
      <c r="L45" s="7" t="s">
        <v>43</v>
      </c>
      <c r="M45" s="7" t="s">
        <v>56</v>
      </c>
      <c r="N45" s="7" t="s">
        <v>224</v>
      </c>
      <c r="O45" s="7" t="s">
        <v>73</v>
      </c>
      <c r="P45" s="7" t="s">
        <v>225</v>
      </c>
      <c r="Q45" s="12" t="s">
        <v>226</v>
      </c>
      <c r="R45" s="12" t="s">
        <v>227</v>
      </c>
    </row>
    <row r="46" customFormat="false" ht="23.85" hidden="false" customHeight="false" outlineLevel="0" collapsed="false">
      <c r="A46" s="6"/>
      <c r="B46" s="7" t="s">
        <v>228</v>
      </c>
      <c r="C46" s="8" t="s">
        <v>229</v>
      </c>
      <c r="D46" s="7" t="s">
        <v>36</v>
      </c>
      <c r="E46" s="9" t="n">
        <f aca="false">INDEX(Prices!$B$5:$B$11,MATCH(D46,Prices!$A$5:$A$11,0))</f>
        <v>35</v>
      </c>
      <c r="F46" s="9" t="str">
        <f aca="false">IF(A46&gt;0,A46*E46,"")</f>
        <v/>
      </c>
      <c r="G46" s="7" t="s">
        <v>39</v>
      </c>
      <c r="H46" s="7" t="s">
        <v>184</v>
      </c>
      <c r="I46" s="11" t="s">
        <v>28</v>
      </c>
      <c r="J46" s="7" t="s">
        <v>96</v>
      </c>
      <c r="K46" s="7" t="s">
        <v>96</v>
      </c>
      <c r="L46" s="7" t="s">
        <v>43</v>
      </c>
      <c r="M46" s="7" t="s">
        <v>157</v>
      </c>
      <c r="N46" s="7" t="s">
        <v>158</v>
      </c>
      <c r="O46" s="7" t="s">
        <v>185</v>
      </c>
      <c r="P46" s="7" t="s">
        <v>47</v>
      </c>
      <c r="Q46" s="12" t="s">
        <v>230</v>
      </c>
      <c r="R46" s="12" t="s">
        <v>231</v>
      </c>
    </row>
    <row r="47" customFormat="false" ht="23.85" hidden="false" customHeight="false" outlineLevel="0" collapsed="false">
      <c r="A47" s="6"/>
      <c r="B47" s="7" t="s">
        <v>232</v>
      </c>
      <c r="C47" s="8" t="s">
        <v>233</v>
      </c>
      <c r="D47" s="7" t="s">
        <v>25</v>
      </c>
      <c r="E47" s="9" t="n">
        <f aca="false">INDEX(Prices!$B$5:$B$11,MATCH(D47,Prices!$A$5:$A$11,0))</f>
        <v>20</v>
      </c>
      <c r="F47" s="9" t="str">
        <f aca="false">IF(A47&gt;0,A47*E47,"")</f>
        <v/>
      </c>
      <c r="G47" s="7" t="s">
        <v>39</v>
      </c>
      <c r="H47" s="7" t="s">
        <v>40</v>
      </c>
      <c r="I47" s="11" t="s">
        <v>28</v>
      </c>
      <c r="J47" s="7" t="s">
        <v>234</v>
      </c>
      <c r="K47" s="7" t="s">
        <v>235</v>
      </c>
      <c r="L47" s="7" t="s">
        <v>16</v>
      </c>
      <c r="M47" s="7" t="s">
        <v>44</v>
      </c>
      <c r="N47" s="7" t="s">
        <v>45</v>
      </c>
      <c r="O47" s="7" t="s">
        <v>58</v>
      </c>
      <c r="P47" s="7" t="s">
        <v>47</v>
      </c>
      <c r="Q47" s="12" t="s">
        <v>236</v>
      </c>
      <c r="R47" s="12" t="s">
        <v>237</v>
      </c>
    </row>
    <row r="48" customFormat="false" ht="23.85" hidden="false" customHeight="false" outlineLevel="0" collapsed="false">
      <c r="A48" s="6"/>
      <c r="B48" s="7" t="s">
        <v>232</v>
      </c>
      <c r="C48" s="8" t="s">
        <v>233</v>
      </c>
      <c r="D48" s="7" t="s">
        <v>36</v>
      </c>
      <c r="E48" s="9" t="n">
        <f aca="false">INDEX(Prices!$B$5:$B$11,MATCH(D48,Prices!$A$5:$A$11,0))</f>
        <v>35</v>
      </c>
      <c r="F48" s="9" t="str">
        <f aca="false">IF(A48&gt;0,A48*E48,"")</f>
        <v/>
      </c>
      <c r="G48" s="7" t="s">
        <v>39</v>
      </c>
      <c r="H48" s="7" t="s">
        <v>40</v>
      </c>
      <c r="I48" s="11" t="s">
        <v>28</v>
      </c>
      <c r="J48" s="7" t="s">
        <v>234</v>
      </c>
      <c r="K48" s="7" t="s">
        <v>235</v>
      </c>
      <c r="L48" s="7" t="s">
        <v>16</v>
      </c>
      <c r="M48" s="7" t="s">
        <v>44</v>
      </c>
      <c r="N48" s="7" t="s">
        <v>45</v>
      </c>
      <c r="O48" s="7" t="s">
        <v>58</v>
      </c>
      <c r="P48" s="7" t="s">
        <v>47</v>
      </c>
      <c r="Q48" s="12" t="s">
        <v>236</v>
      </c>
      <c r="R48" s="12" t="s">
        <v>237</v>
      </c>
    </row>
    <row r="49" customFormat="false" ht="23.85" hidden="false" customHeight="false" outlineLevel="0" collapsed="false">
      <c r="A49" s="6"/>
      <c r="B49" s="7" t="s">
        <v>238</v>
      </c>
      <c r="C49" s="8" t="s">
        <v>239</v>
      </c>
      <c r="D49" s="7" t="s">
        <v>25</v>
      </c>
      <c r="E49" s="9" t="n">
        <f aca="false">INDEX(Prices!$B$5:$B$11,MATCH(D49,Prices!$A$5:$A$11,0))</f>
        <v>20</v>
      </c>
      <c r="F49" s="9" t="str">
        <f aca="false">IF(A49&gt;0,A49*E49,"")</f>
        <v/>
      </c>
      <c r="G49" s="7" t="s">
        <v>39</v>
      </c>
      <c r="H49" s="7" t="s">
        <v>52</v>
      </c>
      <c r="I49" s="11" t="s">
        <v>28</v>
      </c>
      <c r="J49" s="7" t="s">
        <v>71</v>
      </c>
      <c r="K49" s="7" t="s">
        <v>71</v>
      </c>
      <c r="L49" s="7" t="s">
        <v>43</v>
      </c>
      <c r="M49" s="7" t="s">
        <v>56</v>
      </c>
      <c r="N49" s="7" t="s">
        <v>240</v>
      </c>
      <c r="O49" s="7" t="s">
        <v>84</v>
      </c>
      <c r="P49" s="7" t="s">
        <v>33</v>
      </c>
      <c r="Q49" s="12" t="s">
        <v>241</v>
      </c>
      <c r="R49" s="12" t="s">
        <v>242</v>
      </c>
    </row>
    <row r="50" customFormat="false" ht="23.85" hidden="false" customHeight="false" outlineLevel="0" collapsed="false">
      <c r="A50" s="6"/>
      <c r="B50" s="7" t="s">
        <v>243</v>
      </c>
      <c r="C50" s="8" t="s">
        <v>244</v>
      </c>
      <c r="D50" s="7" t="s">
        <v>25</v>
      </c>
      <c r="E50" s="9" t="n">
        <f aca="false">INDEX(Prices!$B$5:$B$11,MATCH(D50,Prices!$A$5:$A$11,0))</f>
        <v>20</v>
      </c>
      <c r="F50" s="9" t="str">
        <f aca="false">IF(A50&gt;0,A50*E50,"")</f>
        <v/>
      </c>
      <c r="G50" s="7" t="s">
        <v>39</v>
      </c>
      <c r="H50" s="7" t="s">
        <v>40</v>
      </c>
      <c r="I50" s="11" t="s">
        <v>28</v>
      </c>
      <c r="J50" s="7" t="s">
        <v>124</v>
      </c>
      <c r="K50" s="7" t="s">
        <v>71</v>
      </c>
      <c r="L50" s="7" t="s">
        <v>245</v>
      </c>
      <c r="M50" s="7" t="s">
        <v>56</v>
      </c>
      <c r="N50" s="7" t="s">
        <v>246</v>
      </c>
      <c r="O50" s="7" t="s">
        <v>73</v>
      </c>
      <c r="P50" s="7" t="s">
        <v>139</v>
      </c>
      <c r="Q50" s="12" t="s">
        <v>247</v>
      </c>
      <c r="R50" s="12" t="s">
        <v>248</v>
      </c>
    </row>
    <row r="51" customFormat="false" ht="23.85" hidden="false" customHeight="false" outlineLevel="0" collapsed="false">
      <c r="A51" s="6"/>
      <c r="B51" s="7" t="s">
        <v>249</v>
      </c>
      <c r="C51" s="8" t="s">
        <v>250</v>
      </c>
      <c r="D51" s="7" t="s">
        <v>25</v>
      </c>
      <c r="E51" s="9" t="n">
        <f aca="false">INDEX(Prices!$B$5:$B$11,MATCH(D51,Prices!$A$5:$A$11,0))</f>
        <v>20</v>
      </c>
      <c r="F51" s="9" t="str">
        <f aca="false">IF(A51&gt;0,A51*E51,"")</f>
        <v/>
      </c>
      <c r="G51" s="7" t="s">
        <v>39</v>
      </c>
      <c r="H51" s="7" t="s">
        <v>52</v>
      </c>
      <c r="I51" s="11" t="s">
        <v>28</v>
      </c>
      <c r="J51" s="7" t="s">
        <v>96</v>
      </c>
      <c r="K51" s="7" t="s">
        <v>96</v>
      </c>
      <c r="L51" s="7" t="s">
        <v>43</v>
      </c>
      <c r="M51" s="7" t="s">
        <v>44</v>
      </c>
      <c r="N51" s="7" t="s">
        <v>251</v>
      </c>
      <c r="O51" s="7" t="s">
        <v>198</v>
      </c>
      <c r="P51" s="7" t="s">
        <v>47</v>
      </c>
      <c r="Q51" s="12" t="s">
        <v>111</v>
      </c>
      <c r="R51" s="12" t="s">
        <v>252</v>
      </c>
    </row>
    <row r="52" customFormat="false" ht="23.85" hidden="false" customHeight="false" outlineLevel="0" collapsed="false">
      <c r="A52" s="6"/>
      <c r="B52" s="7" t="s">
        <v>253</v>
      </c>
      <c r="C52" s="8" t="s">
        <v>254</v>
      </c>
      <c r="D52" s="7" t="s">
        <v>255</v>
      </c>
      <c r="E52" s="9" t="n">
        <f aca="false">INDEX(Prices!$B$5:$B$11,MATCH(D52,Prices!$A$5:$A$11,0))</f>
        <v>20</v>
      </c>
      <c r="F52" s="9" t="str">
        <f aca="false">IF(A52&gt;0,A52*E52,"")</f>
        <v/>
      </c>
      <c r="G52" s="10" t="s">
        <v>26</v>
      </c>
      <c r="H52" s="7" t="s">
        <v>40</v>
      </c>
      <c r="I52" s="11" t="s">
        <v>28</v>
      </c>
      <c r="J52" s="7" t="s">
        <v>150</v>
      </c>
      <c r="K52" s="7" t="s">
        <v>150</v>
      </c>
      <c r="L52" s="7" t="s">
        <v>16</v>
      </c>
      <c r="M52" s="7" t="s">
        <v>44</v>
      </c>
      <c r="N52" s="7" t="s">
        <v>256</v>
      </c>
      <c r="O52" s="7" t="s">
        <v>58</v>
      </c>
      <c r="P52" s="7" t="s">
        <v>33</v>
      </c>
      <c r="Q52" s="12" t="s">
        <v>257</v>
      </c>
      <c r="R52" s="12" t="s">
        <v>258</v>
      </c>
    </row>
    <row r="53" customFormat="false" ht="23.85" hidden="false" customHeight="false" outlineLevel="0" collapsed="false">
      <c r="A53" s="6"/>
      <c r="B53" s="7" t="s">
        <v>259</v>
      </c>
      <c r="C53" s="8" t="s">
        <v>260</v>
      </c>
      <c r="D53" s="7" t="s">
        <v>25</v>
      </c>
      <c r="E53" s="9" t="n">
        <f aca="false">INDEX(Prices!$B$5:$B$11,MATCH(D53,Prices!$A$5:$A$11,0))</f>
        <v>20</v>
      </c>
      <c r="F53" s="9" t="str">
        <f aca="false">IF(A53&gt;0,A53*E53,"")</f>
        <v/>
      </c>
      <c r="G53" s="7" t="s">
        <v>39</v>
      </c>
      <c r="H53" s="7" t="s">
        <v>40</v>
      </c>
      <c r="I53" s="11" t="s">
        <v>28</v>
      </c>
      <c r="J53" s="7" t="s">
        <v>71</v>
      </c>
      <c r="K53" s="7" t="s">
        <v>71</v>
      </c>
      <c r="L53" s="7" t="s">
        <v>43</v>
      </c>
      <c r="M53" s="7" t="s">
        <v>44</v>
      </c>
      <c r="N53" s="7" t="s">
        <v>72</v>
      </c>
      <c r="O53" s="7" t="s">
        <v>73</v>
      </c>
      <c r="P53" s="7" t="s">
        <v>74</v>
      </c>
      <c r="Q53" s="12" t="s">
        <v>75</v>
      </c>
      <c r="R53" s="12" t="s">
        <v>261</v>
      </c>
    </row>
    <row r="54" customFormat="false" ht="23.85" hidden="false" customHeight="false" outlineLevel="0" collapsed="false">
      <c r="A54" s="6"/>
      <c r="B54" s="7" t="s">
        <v>262</v>
      </c>
      <c r="C54" s="8" t="s">
        <v>263</v>
      </c>
      <c r="D54" s="7" t="s">
        <v>25</v>
      </c>
      <c r="E54" s="9" t="n">
        <f aca="false">INDEX(Prices!$B$5:$B$11,MATCH(D54,Prices!$A$5:$A$11,0))</f>
        <v>20</v>
      </c>
      <c r="F54" s="9" t="str">
        <f aca="false">IF(A54&gt;0,A54*E54,"")</f>
        <v/>
      </c>
      <c r="G54" s="7" t="s">
        <v>39</v>
      </c>
      <c r="H54" s="7" t="s">
        <v>40</v>
      </c>
      <c r="I54" s="11" t="s">
        <v>28</v>
      </c>
      <c r="J54" s="7" t="s">
        <v>235</v>
      </c>
      <c r="K54" s="7" t="s">
        <v>166</v>
      </c>
      <c r="L54" s="7" t="s">
        <v>55</v>
      </c>
      <c r="M54" s="7" t="s">
        <v>44</v>
      </c>
      <c r="N54" s="7" t="s">
        <v>45</v>
      </c>
      <c r="O54" s="7" t="s">
        <v>58</v>
      </c>
      <c r="P54" s="7" t="s">
        <v>47</v>
      </c>
      <c r="Q54" s="12" t="s">
        <v>264</v>
      </c>
      <c r="R54" s="12" t="s">
        <v>265</v>
      </c>
    </row>
    <row r="55" customFormat="false" ht="23.85" hidden="false" customHeight="false" outlineLevel="0" collapsed="false">
      <c r="A55" s="6"/>
      <c r="B55" s="7" t="s">
        <v>266</v>
      </c>
      <c r="C55" s="8" t="s">
        <v>267</v>
      </c>
      <c r="D55" s="7" t="s">
        <v>25</v>
      </c>
      <c r="E55" s="9" t="n">
        <f aca="false">INDEX(Prices!$B$5:$B$11,MATCH(D55,Prices!$A$5:$A$11,0))</f>
        <v>20</v>
      </c>
      <c r="F55" s="9" t="str">
        <f aca="false">IF(A55&gt;0,A55*E55,"")</f>
        <v/>
      </c>
      <c r="G55" s="7" t="s">
        <v>39</v>
      </c>
      <c r="H55" s="7" t="s">
        <v>52</v>
      </c>
      <c r="I55" s="11" t="s">
        <v>28</v>
      </c>
      <c r="J55" s="7" t="s">
        <v>124</v>
      </c>
      <c r="K55" s="7" t="s">
        <v>124</v>
      </c>
      <c r="L55" s="7" t="s">
        <v>43</v>
      </c>
      <c r="M55" s="7" t="s">
        <v>56</v>
      </c>
      <c r="N55" s="7" t="s">
        <v>246</v>
      </c>
      <c r="O55" s="7" t="s">
        <v>185</v>
      </c>
      <c r="P55" s="7" t="s">
        <v>33</v>
      </c>
      <c r="Q55" s="12" t="s">
        <v>126</v>
      </c>
      <c r="R55" s="12" t="s">
        <v>268</v>
      </c>
    </row>
    <row r="56" customFormat="false" ht="23.85" hidden="false" customHeight="false" outlineLevel="0" collapsed="false">
      <c r="A56" s="6"/>
      <c r="B56" s="7" t="s">
        <v>269</v>
      </c>
      <c r="C56" s="8" t="s">
        <v>270</v>
      </c>
      <c r="D56" s="7" t="s">
        <v>36</v>
      </c>
      <c r="E56" s="9" t="n">
        <f aca="false">INDEX(Prices!$B$5:$B$11,MATCH(D56,Prices!$A$5:$A$11,0))</f>
        <v>35</v>
      </c>
      <c r="F56" s="9" t="str">
        <f aca="false">IF(A56&gt;0,A56*E56,"")</f>
        <v/>
      </c>
      <c r="G56" s="10" t="s">
        <v>26</v>
      </c>
      <c r="H56" s="7" t="s">
        <v>271</v>
      </c>
      <c r="I56" s="11" t="s">
        <v>28</v>
      </c>
      <c r="J56" s="7" t="s">
        <v>272</v>
      </c>
      <c r="K56" s="7" t="s">
        <v>29</v>
      </c>
      <c r="L56" s="7" t="s">
        <v>43</v>
      </c>
      <c r="M56" s="7" t="s">
        <v>30</v>
      </c>
      <c r="N56" s="7" t="s">
        <v>31</v>
      </c>
      <c r="O56" s="7" t="s">
        <v>273</v>
      </c>
      <c r="P56" s="7" t="s">
        <v>274</v>
      </c>
      <c r="Q56" s="12" t="s">
        <v>275</v>
      </c>
      <c r="R56" s="12" t="s">
        <v>276</v>
      </c>
    </row>
    <row r="57" customFormat="false" ht="23.85" hidden="false" customHeight="false" outlineLevel="0" collapsed="false">
      <c r="A57" s="6"/>
      <c r="B57" s="7" t="s">
        <v>277</v>
      </c>
      <c r="C57" s="8" t="s">
        <v>278</v>
      </c>
      <c r="D57" s="7" t="s">
        <v>25</v>
      </c>
      <c r="E57" s="9" t="n">
        <f aca="false">INDEX(Prices!$B$5:$B$11,MATCH(D57,Prices!$A$5:$A$11,0))</f>
        <v>20</v>
      </c>
      <c r="F57" s="9" t="str">
        <f aca="false">IF(A57&gt;0,A57*E57,"")</f>
        <v/>
      </c>
      <c r="G57" s="7" t="s">
        <v>39</v>
      </c>
      <c r="H57" s="7" t="s">
        <v>40</v>
      </c>
      <c r="I57" s="11" t="s">
        <v>28</v>
      </c>
      <c r="J57" s="7" t="s">
        <v>89</v>
      </c>
      <c r="K57" s="7" t="s">
        <v>89</v>
      </c>
      <c r="L57" s="7" t="s">
        <v>43</v>
      </c>
      <c r="M57" s="7" t="s">
        <v>44</v>
      </c>
      <c r="N57" s="7" t="s">
        <v>45</v>
      </c>
      <c r="O57" s="7" t="s">
        <v>73</v>
      </c>
      <c r="P57" s="7" t="s">
        <v>225</v>
      </c>
      <c r="Q57" s="12" t="s">
        <v>279</v>
      </c>
      <c r="R57" s="12" t="s">
        <v>280</v>
      </c>
    </row>
    <row r="58" customFormat="false" ht="23.85" hidden="false" customHeight="false" outlineLevel="0" collapsed="false">
      <c r="A58" s="6"/>
      <c r="B58" s="7" t="s">
        <v>277</v>
      </c>
      <c r="C58" s="8" t="s">
        <v>278</v>
      </c>
      <c r="D58" s="7" t="s">
        <v>36</v>
      </c>
      <c r="E58" s="9" t="n">
        <f aca="false">INDEX(Prices!$B$5:$B$11,MATCH(D58,Prices!$A$5:$A$11,0))</f>
        <v>35</v>
      </c>
      <c r="F58" s="9" t="str">
        <f aca="false">IF(A58&gt;0,A58*E58,"")</f>
        <v/>
      </c>
      <c r="G58" s="10" t="s">
        <v>26</v>
      </c>
      <c r="H58" s="7" t="s">
        <v>40</v>
      </c>
      <c r="I58" s="11" t="s">
        <v>28</v>
      </c>
      <c r="J58" s="7" t="s">
        <v>89</v>
      </c>
      <c r="K58" s="7" t="s">
        <v>89</v>
      </c>
      <c r="L58" s="7" t="s">
        <v>43</v>
      </c>
      <c r="M58" s="7" t="s">
        <v>44</v>
      </c>
      <c r="N58" s="7" t="s">
        <v>45</v>
      </c>
      <c r="O58" s="7" t="s">
        <v>73</v>
      </c>
      <c r="P58" s="7" t="s">
        <v>225</v>
      </c>
      <c r="Q58" s="12" t="s">
        <v>279</v>
      </c>
      <c r="R58" s="12" t="s">
        <v>280</v>
      </c>
    </row>
    <row r="59" customFormat="false" ht="23.85" hidden="false" customHeight="false" outlineLevel="0" collapsed="false">
      <c r="A59" s="6"/>
      <c r="B59" s="7" t="s">
        <v>281</v>
      </c>
      <c r="C59" s="8" t="s">
        <v>282</v>
      </c>
      <c r="D59" s="7" t="s">
        <v>25</v>
      </c>
      <c r="E59" s="9" t="n">
        <f aca="false">INDEX(Prices!$B$5:$B$11,MATCH(D59,Prices!$A$5:$A$11,0))</f>
        <v>20</v>
      </c>
      <c r="F59" s="9" t="str">
        <f aca="false">IF(A59&gt;0,A59*E59,"")</f>
        <v/>
      </c>
      <c r="G59" s="7" t="s">
        <v>39</v>
      </c>
      <c r="H59" s="7" t="s">
        <v>40</v>
      </c>
      <c r="I59" s="11" t="s">
        <v>28</v>
      </c>
      <c r="J59" s="7" t="s">
        <v>283</v>
      </c>
      <c r="K59" s="7" t="s">
        <v>283</v>
      </c>
      <c r="L59" s="7" t="s">
        <v>55</v>
      </c>
      <c r="M59" s="7" t="s">
        <v>44</v>
      </c>
      <c r="N59" s="7" t="s">
        <v>45</v>
      </c>
      <c r="O59" s="7" t="s">
        <v>73</v>
      </c>
      <c r="P59" s="7" t="s">
        <v>225</v>
      </c>
      <c r="Q59" s="12" t="s">
        <v>284</v>
      </c>
      <c r="R59" s="12" t="s">
        <v>285</v>
      </c>
    </row>
    <row r="60" customFormat="false" ht="23.85" hidden="false" customHeight="false" outlineLevel="0" collapsed="false">
      <c r="A60" s="6"/>
      <c r="B60" s="7" t="s">
        <v>286</v>
      </c>
      <c r="C60" s="8" t="s">
        <v>287</v>
      </c>
      <c r="D60" s="7" t="s">
        <v>25</v>
      </c>
      <c r="E60" s="9" t="n">
        <f aca="false">INDEX(Prices!$B$5:$B$11,MATCH(D60,Prices!$A$5:$A$11,0))</f>
        <v>20</v>
      </c>
      <c r="F60" s="9" t="str">
        <f aca="false">IF(A60&gt;0,A60*E60,"")</f>
        <v/>
      </c>
      <c r="G60" s="7" t="s">
        <v>39</v>
      </c>
      <c r="H60" s="7" t="s">
        <v>52</v>
      </c>
      <c r="I60" s="13" t="s">
        <v>288</v>
      </c>
      <c r="J60" s="7" t="s">
        <v>71</v>
      </c>
      <c r="K60" s="7" t="s">
        <v>71</v>
      </c>
      <c r="L60" s="7" t="s">
        <v>16</v>
      </c>
      <c r="M60" s="7" t="s">
        <v>44</v>
      </c>
      <c r="N60" s="7" t="s">
        <v>72</v>
      </c>
      <c r="O60" s="7" t="s">
        <v>73</v>
      </c>
      <c r="P60" s="7" t="s">
        <v>47</v>
      </c>
      <c r="Q60" s="12" t="s">
        <v>289</v>
      </c>
      <c r="R60" s="12" t="s">
        <v>290</v>
      </c>
    </row>
    <row r="61" customFormat="false" ht="23.85" hidden="false" customHeight="false" outlineLevel="0" collapsed="false">
      <c r="A61" s="6"/>
      <c r="B61" s="7" t="s">
        <v>291</v>
      </c>
      <c r="C61" s="8" t="s">
        <v>292</v>
      </c>
      <c r="D61" s="7" t="s">
        <v>25</v>
      </c>
      <c r="E61" s="9" t="n">
        <f aca="false">INDEX(Prices!$B$5:$B$11,MATCH(D61,Prices!$A$5:$A$11,0))</f>
        <v>20</v>
      </c>
      <c r="F61" s="9" t="str">
        <f aca="false">IF(A61&gt;0,A61*E61,"")</f>
        <v/>
      </c>
      <c r="G61" s="7" t="s">
        <v>39</v>
      </c>
      <c r="H61" s="7" t="s">
        <v>80</v>
      </c>
      <c r="I61" s="13" t="s">
        <v>288</v>
      </c>
      <c r="J61" s="7" t="s">
        <v>54</v>
      </c>
      <c r="K61" s="7" t="s">
        <v>97</v>
      </c>
      <c r="L61" s="7" t="s">
        <v>43</v>
      </c>
      <c r="M61" s="7" t="s">
        <v>56</v>
      </c>
      <c r="N61" s="7" t="s">
        <v>293</v>
      </c>
      <c r="O61" s="7" t="s">
        <v>58</v>
      </c>
      <c r="P61" s="7" t="s">
        <v>47</v>
      </c>
      <c r="Q61" s="12" t="s">
        <v>85</v>
      </c>
      <c r="R61" s="12" t="s">
        <v>294</v>
      </c>
    </row>
    <row r="62" customFormat="false" ht="23.85" hidden="false" customHeight="false" outlineLevel="0" collapsed="false">
      <c r="A62" s="6"/>
      <c r="B62" s="7" t="s">
        <v>295</v>
      </c>
      <c r="C62" s="8" t="s">
        <v>296</v>
      </c>
      <c r="D62" s="7" t="s">
        <v>25</v>
      </c>
      <c r="E62" s="9" t="n">
        <f aca="false">INDEX(Prices!$B$5:$B$11,MATCH(D62,Prices!$A$5:$A$11,0))</f>
        <v>20</v>
      </c>
      <c r="F62" s="9" t="str">
        <f aca="false">IF(A62&gt;0,A62*E62,"")</f>
        <v/>
      </c>
      <c r="G62" s="7" t="s">
        <v>39</v>
      </c>
      <c r="H62" s="7" t="s">
        <v>80</v>
      </c>
      <c r="I62" s="13" t="s">
        <v>288</v>
      </c>
      <c r="J62" s="7" t="s">
        <v>54</v>
      </c>
      <c r="K62" s="7" t="s">
        <v>97</v>
      </c>
      <c r="L62" s="7" t="s">
        <v>43</v>
      </c>
      <c r="M62" s="7" t="s">
        <v>56</v>
      </c>
      <c r="N62" s="7" t="s">
        <v>138</v>
      </c>
      <c r="O62" s="7" t="s">
        <v>58</v>
      </c>
      <c r="P62" s="7" t="s">
        <v>47</v>
      </c>
      <c r="Q62" s="12" t="s">
        <v>85</v>
      </c>
      <c r="R62" s="12" t="s">
        <v>297</v>
      </c>
    </row>
    <row r="63" customFormat="false" ht="23.85" hidden="false" customHeight="false" outlineLevel="0" collapsed="false">
      <c r="A63" s="6"/>
      <c r="B63" s="7" t="s">
        <v>298</v>
      </c>
      <c r="C63" s="8" t="s">
        <v>299</v>
      </c>
      <c r="D63" s="7" t="s">
        <v>161</v>
      </c>
      <c r="E63" s="9" t="n">
        <f aca="false">INDEX(Prices!$B$5:$B$11,MATCH(D63,Prices!$A$5:$A$11,0))</f>
        <v>20</v>
      </c>
      <c r="F63" s="9" t="str">
        <f aca="false">IF(A63&gt;0,A63*E63,"")</f>
        <v/>
      </c>
      <c r="G63" s="7" t="s">
        <v>39</v>
      </c>
      <c r="H63" s="7" t="s">
        <v>52</v>
      </c>
      <c r="I63" s="13" t="s">
        <v>288</v>
      </c>
      <c r="J63" s="7" t="s">
        <v>96</v>
      </c>
      <c r="K63" s="7" t="s">
        <v>96</v>
      </c>
      <c r="L63" s="7" t="s">
        <v>16</v>
      </c>
      <c r="M63" s="7" t="s">
        <v>56</v>
      </c>
      <c r="N63" s="7" t="s">
        <v>300</v>
      </c>
      <c r="O63" s="7" t="s">
        <v>73</v>
      </c>
      <c r="P63" s="7" t="s">
        <v>301</v>
      </c>
      <c r="Q63" s="12" t="s">
        <v>302</v>
      </c>
      <c r="R63" s="12" t="s">
        <v>303</v>
      </c>
    </row>
    <row r="64" customFormat="false" ht="23.85" hidden="false" customHeight="false" outlineLevel="0" collapsed="false">
      <c r="A64" s="6"/>
      <c r="B64" s="7" t="s">
        <v>304</v>
      </c>
      <c r="C64" s="8" t="s">
        <v>305</v>
      </c>
      <c r="D64" s="7" t="s">
        <v>79</v>
      </c>
      <c r="E64" s="9" t="n">
        <f aca="false">INDEX(Prices!$B$5:$B$11,MATCH(D64,Prices!$A$5:$A$11,0))</f>
        <v>10</v>
      </c>
      <c r="F64" s="9" t="str">
        <f aca="false">IF(A64&gt;0,A64*E64,"")</f>
        <v/>
      </c>
      <c r="G64" s="7" t="s">
        <v>39</v>
      </c>
      <c r="H64" s="7" t="s">
        <v>52</v>
      </c>
      <c r="I64" s="13" t="s">
        <v>288</v>
      </c>
      <c r="J64" s="7" t="s">
        <v>96</v>
      </c>
      <c r="K64" s="7" t="s">
        <v>96</v>
      </c>
      <c r="L64" s="7" t="s">
        <v>55</v>
      </c>
      <c r="M64" s="7" t="s">
        <v>56</v>
      </c>
      <c r="N64" s="7" t="s">
        <v>45</v>
      </c>
      <c r="O64" s="7" t="s">
        <v>73</v>
      </c>
      <c r="P64" s="7" t="s">
        <v>47</v>
      </c>
      <c r="Q64" s="12" t="s">
        <v>306</v>
      </c>
      <c r="R64" s="12" t="s">
        <v>307</v>
      </c>
    </row>
    <row r="65" customFormat="false" ht="23.85" hidden="false" customHeight="false" outlineLevel="0" collapsed="false">
      <c r="A65" s="6"/>
      <c r="B65" s="7" t="s">
        <v>304</v>
      </c>
      <c r="C65" s="8" t="s">
        <v>305</v>
      </c>
      <c r="D65" s="7" t="s">
        <v>25</v>
      </c>
      <c r="E65" s="9" t="n">
        <f aca="false">INDEX(Prices!$B$5:$B$11,MATCH(D65,Prices!$A$5:$A$11,0))</f>
        <v>20</v>
      </c>
      <c r="F65" s="9" t="str">
        <f aca="false">IF(A65&gt;0,A65*E65,"")</f>
        <v/>
      </c>
      <c r="G65" s="7" t="s">
        <v>39</v>
      </c>
      <c r="H65" s="7" t="s">
        <v>52</v>
      </c>
      <c r="I65" s="13" t="s">
        <v>288</v>
      </c>
      <c r="J65" s="7" t="s">
        <v>96</v>
      </c>
      <c r="K65" s="7" t="s">
        <v>96</v>
      </c>
      <c r="L65" s="7" t="s">
        <v>55</v>
      </c>
      <c r="M65" s="7" t="s">
        <v>56</v>
      </c>
      <c r="N65" s="7" t="s">
        <v>45</v>
      </c>
      <c r="O65" s="7" t="s">
        <v>73</v>
      </c>
      <c r="P65" s="7" t="s">
        <v>47</v>
      </c>
      <c r="Q65" s="12" t="s">
        <v>306</v>
      </c>
      <c r="R65" s="12" t="s">
        <v>307</v>
      </c>
    </row>
    <row r="66" customFormat="false" ht="23.85" hidden="false" customHeight="false" outlineLevel="0" collapsed="false">
      <c r="A66" s="6"/>
      <c r="B66" s="7" t="s">
        <v>308</v>
      </c>
      <c r="C66" s="8" t="s">
        <v>309</v>
      </c>
      <c r="D66" s="7" t="s">
        <v>25</v>
      </c>
      <c r="E66" s="9" t="n">
        <f aca="false">INDEX(Prices!$B$5:$B$11,MATCH(D66,Prices!$A$5:$A$11,0))</f>
        <v>20</v>
      </c>
      <c r="F66" s="9" t="str">
        <f aca="false">IF(A66&gt;0,A66*E66,"")</f>
        <v/>
      </c>
      <c r="G66" s="7" t="s">
        <v>39</v>
      </c>
      <c r="H66" s="7" t="s">
        <v>52</v>
      </c>
      <c r="I66" s="13" t="s">
        <v>288</v>
      </c>
      <c r="J66" s="7" t="s">
        <v>96</v>
      </c>
      <c r="K66" s="7" t="s">
        <v>71</v>
      </c>
      <c r="L66" s="7" t="s">
        <v>55</v>
      </c>
      <c r="M66" s="7" t="s">
        <v>56</v>
      </c>
      <c r="N66" s="7" t="s">
        <v>45</v>
      </c>
      <c r="O66" s="7" t="s">
        <v>73</v>
      </c>
      <c r="P66" s="7" t="s">
        <v>47</v>
      </c>
      <c r="Q66" s="12" t="s">
        <v>310</v>
      </c>
      <c r="R66" s="12" t="s">
        <v>311</v>
      </c>
    </row>
    <row r="67" customFormat="false" ht="23.85" hidden="false" customHeight="false" outlineLevel="0" collapsed="false">
      <c r="A67" s="6"/>
      <c r="B67" s="7" t="s">
        <v>312</v>
      </c>
      <c r="C67" s="8" t="s">
        <v>313</v>
      </c>
      <c r="D67" s="7" t="s">
        <v>25</v>
      </c>
      <c r="E67" s="9" t="n">
        <f aca="false">INDEX(Prices!$B$5:$B$11,MATCH(D67,Prices!$A$5:$A$11,0))</f>
        <v>20</v>
      </c>
      <c r="F67" s="9" t="str">
        <f aca="false">IF(A67&gt;0,A67*E67,"")</f>
        <v/>
      </c>
      <c r="G67" s="7" t="s">
        <v>39</v>
      </c>
      <c r="H67" s="7" t="s">
        <v>52</v>
      </c>
      <c r="I67" s="13" t="s">
        <v>288</v>
      </c>
      <c r="J67" s="7" t="s">
        <v>96</v>
      </c>
      <c r="K67" s="7" t="s">
        <v>96</v>
      </c>
      <c r="L67" s="7" t="s">
        <v>43</v>
      </c>
      <c r="M67" s="7" t="s">
        <v>44</v>
      </c>
      <c r="N67" s="7" t="s">
        <v>214</v>
      </c>
      <c r="O67" s="7" t="s">
        <v>198</v>
      </c>
      <c r="P67" s="7" t="s">
        <v>47</v>
      </c>
      <c r="Q67" s="12" t="s">
        <v>314</v>
      </c>
      <c r="R67" s="12" t="s">
        <v>315</v>
      </c>
    </row>
    <row r="68" customFormat="false" ht="23.85" hidden="false" customHeight="false" outlineLevel="0" collapsed="false">
      <c r="A68" s="6"/>
      <c r="B68" s="7" t="s">
        <v>316</v>
      </c>
      <c r="C68" s="8" t="s">
        <v>317</v>
      </c>
      <c r="D68" s="7" t="s">
        <v>25</v>
      </c>
      <c r="E68" s="9" t="n">
        <f aca="false">INDEX(Prices!$B$5:$B$11,MATCH(D68,Prices!$A$5:$A$11,0))</f>
        <v>20</v>
      </c>
      <c r="F68" s="9" t="str">
        <f aca="false">IF(A68&gt;0,A68*E68,"")</f>
        <v/>
      </c>
      <c r="G68" s="7" t="s">
        <v>39</v>
      </c>
      <c r="H68" s="7" t="s">
        <v>40</v>
      </c>
      <c r="I68" s="13" t="s">
        <v>288</v>
      </c>
      <c r="J68" s="7" t="s">
        <v>89</v>
      </c>
      <c r="K68" s="7" t="s">
        <v>82</v>
      </c>
      <c r="L68" s="7" t="s">
        <v>16</v>
      </c>
      <c r="M68" s="7" t="s">
        <v>44</v>
      </c>
      <c r="N68" s="7" t="s">
        <v>125</v>
      </c>
      <c r="O68" s="7" t="s">
        <v>185</v>
      </c>
      <c r="P68" s="7" t="s">
        <v>47</v>
      </c>
      <c r="Q68" s="12" t="s">
        <v>318</v>
      </c>
      <c r="R68" s="12" t="s">
        <v>319</v>
      </c>
    </row>
    <row r="69" customFormat="false" ht="23.85" hidden="false" customHeight="false" outlineLevel="0" collapsed="false">
      <c r="A69" s="6"/>
      <c r="B69" s="7" t="s">
        <v>320</v>
      </c>
      <c r="C69" s="8" t="s">
        <v>321</v>
      </c>
      <c r="D69" s="7" t="s">
        <v>25</v>
      </c>
      <c r="E69" s="9" t="n">
        <f aca="false">INDEX(Prices!$B$5:$B$11,MATCH(D69,Prices!$A$5:$A$11,0))</f>
        <v>20</v>
      </c>
      <c r="F69" s="9" t="str">
        <f aca="false">IF(A69&gt;0,A69*E69,"")</f>
        <v/>
      </c>
      <c r="G69" s="7" t="s">
        <v>39</v>
      </c>
      <c r="H69" s="7" t="s">
        <v>190</v>
      </c>
      <c r="I69" s="13" t="s">
        <v>288</v>
      </c>
      <c r="J69" s="7" t="s">
        <v>82</v>
      </c>
      <c r="K69" s="7" t="s">
        <v>89</v>
      </c>
      <c r="L69" s="7" t="s">
        <v>43</v>
      </c>
      <c r="M69" s="7" t="s">
        <v>44</v>
      </c>
      <c r="N69" s="7" t="s">
        <v>191</v>
      </c>
      <c r="O69" s="7" t="s">
        <v>84</v>
      </c>
      <c r="P69" s="7" t="s">
        <v>33</v>
      </c>
      <c r="Q69" s="12" t="s">
        <v>192</v>
      </c>
      <c r="R69" s="12" t="s">
        <v>322</v>
      </c>
    </row>
    <row r="70" customFormat="false" ht="23.85" hidden="false" customHeight="false" outlineLevel="0" collapsed="false">
      <c r="A70" s="6"/>
      <c r="B70" s="7" t="s">
        <v>323</v>
      </c>
      <c r="C70" s="8" t="s">
        <v>324</v>
      </c>
      <c r="D70" s="7" t="s">
        <v>25</v>
      </c>
      <c r="E70" s="9" t="n">
        <f aca="false">INDEX(Prices!$B$5:$B$11,MATCH(D70,Prices!$A$5:$A$11,0))</f>
        <v>20</v>
      </c>
      <c r="F70" s="9" t="str">
        <f aca="false">IF(A70&gt;0,A70*E70,"")</f>
        <v/>
      </c>
      <c r="G70" s="7" t="s">
        <v>39</v>
      </c>
      <c r="H70" s="7" t="s">
        <v>40</v>
      </c>
      <c r="I70" s="13" t="s">
        <v>288</v>
      </c>
      <c r="J70" s="7" t="s">
        <v>203</v>
      </c>
      <c r="K70" s="7" t="s">
        <v>82</v>
      </c>
      <c r="L70" s="7" t="s">
        <v>325</v>
      </c>
      <c r="M70" s="7" t="s">
        <v>56</v>
      </c>
      <c r="N70" s="7" t="s">
        <v>125</v>
      </c>
      <c r="O70" s="7" t="s">
        <v>326</v>
      </c>
      <c r="P70" s="7" t="s">
        <v>327</v>
      </c>
      <c r="Q70" s="12" t="s">
        <v>328</v>
      </c>
      <c r="R70" s="12" t="s">
        <v>329</v>
      </c>
    </row>
    <row r="71" customFormat="false" ht="23.85" hidden="false" customHeight="false" outlineLevel="0" collapsed="false">
      <c r="A71" s="6"/>
      <c r="B71" s="7" t="s">
        <v>323</v>
      </c>
      <c r="C71" s="8" t="s">
        <v>324</v>
      </c>
      <c r="D71" s="7" t="s">
        <v>36</v>
      </c>
      <c r="E71" s="9" t="n">
        <f aca="false">INDEX(Prices!$B$5:$B$11,MATCH(D71,Prices!$A$5:$A$11,0))</f>
        <v>35</v>
      </c>
      <c r="F71" s="9" t="str">
        <f aca="false">IF(A71&gt;0,A71*E71,"")</f>
        <v/>
      </c>
      <c r="G71" s="7" t="s">
        <v>39</v>
      </c>
      <c r="H71" s="7" t="s">
        <v>40</v>
      </c>
      <c r="I71" s="13" t="s">
        <v>288</v>
      </c>
      <c r="J71" s="7" t="s">
        <v>203</v>
      </c>
      <c r="K71" s="7" t="s">
        <v>82</v>
      </c>
      <c r="L71" s="7" t="s">
        <v>325</v>
      </c>
      <c r="M71" s="7" t="s">
        <v>56</v>
      </c>
      <c r="N71" s="7" t="s">
        <v>125</v>
      </c>
      <c r="O71" s="7" t="s">
        <v>326</v>
      </c>
      <c r="P71" s="7" t="s">
        <v>327</v>
      </c>
      <c r="Q71" s="12" t="s">
        <v>328</v>
      </c>
      <c r="R71" s="12" t="s">
        <v>329</v>
      </c>
    </row>
    <row r="72" customFormat="false" ht="23.85" hidden="false" customHeight="false" outlineLevel="0" collapsed="false">
      <c r="A72" s="6"/>
      <c r="B72" s="7" t="s">
        <v>330</v>
      </c>
      <c r="C72" s="8" t="s">
        <v>331</v>
      </c>
      <c r="D72" s="7" t="s">
        <v>25</v>
      </c>
      <c r="E72" s="9" t="n">
        <f aca="false">INDEX(Prices!$B$5:$B$11,MATCH(D72,Prices!$A$5:$A$11,0))</f>
        <v>20</v>
      </c>
      <c r="F72" s="9" t="str">
        <f aca="false">IF(A72&gt;0,A72*E72,"")</f>
        <v/>
      </c>
      <c r="G72" s="7" t="s">
        <v>39</v>
      </c>
      <c r="H72" s="7" t="s">
        <v>190</v>
      </c>
      <c r="I72" s="13" t="s">
        <v>288</v>
      </c>
      <c r="J72" s="7" t="s">
        <v>156</v>
      </c>
      <c r="K72" s="7" t="s">
        <v>156</v>
      </c>
      <c r="L72" s="7" t="s">
        <v>43</v>
      </c>
      <c r="M72" s="7" t="s">
        <v>56</v>
      </c>
      <c r="N72" s="7" t="s">
        <v>191</v>
      </c>
      <c r="O72" s="7" t="s">
        <v>332</v>
      </c>
      <c r="P72" s="7" t="s">
        <v>47</v>
      </c>
      <c r="Q72" s="12" t="s">
        <v>60</v>
      </c>
      <c r="R72" s="12" t="s">
        <v>333</v>
      </c>
    </row>
    <row r="73" customFormat="false" ht="23.85" hidden="false" customHeight="false" outlineLevel="0" collapsed="false">
      <c r="A73" s="6"/>
      <c r="B73" s="7" t="s">
        <v>334</v>
      </c>
      <c r="C73" s="8" t="s">
        <v>335</v>
      </c>
      <c r="D73" s="7" t="s">
        <v>25</v>
      </c>
      <c r="E73" s="9" t="n">
        <f aca="false">INDEX(Prices!$B$5:$B$11,MATCH(D73,Prices!$A$5:$A$11,0))</f>
        <v>20</v>
      </c>
      <c r="F73" s="9" t="str">
        <f aca="false">IF(A73&gt;0,A73*E73,"")</f>
        <v/>
      </c>
      <c r="G73" s="10" t="s">
        <v>26</v>
      </c>
      <c r="H73" s="7" t="s">
        <v>52</v>
      </c>
      <c r="I73" s="13" t="s">
        <v>288</v>
      </c>
      <c r="J73" s="7" t="s">
        <v>96</v>
      </c>
      <c r="K73" s="7" t="s">
        <v>124</v>
      </c>
      <c r="L73" s="7" t="s">
        <v>336</v>
      </c>
      <c r="M73" s="7" t="s">
        <v>56</v>
      </c>
      <c r="N73" s="7" t="s">
        <v>246</v>
      </c>
      <c r="O73" s="7" t="s">
        <v>185</v>
      </c>
      <c r="P73" s="7" t="s">
        <v>47</v>
      </c>
      <c r="Q73" s="12" t="s">
        <v>337</v>
      </c>
      <c r="R73" s="12" t="s">
        <v>338</v>
      </c>
    </row>
    <row r="74" customFormat="false" ht="23.85" hidden="false" customHeight="false" outlineLevel="0" collapsed="false">
      <c r="A74" s="6"/>
      <c r="B74" s="7" t="s">
        <v>339</v>
      </c>
      <c r="C74" s="8" t="s">
        <v>340</v>
      </c>
      <c r="D74" s="7" t="s">
        <v>25</v>
      </c>
      <c r="E74" s="9" t="n">
        <f aca="false">INDEX(Prices!$B$5:$B$11,MATCH(D74,Prices!$A$5:$A$11,0))</f>
        <v>20</v>
      </c>
      <c r="F74" s="9" t="str">
        <f aca="false">IF(A74&gt;0,A74*E74,"")</f>
        <v/>
      </c>
      <c r="G74" s="7" t="s">
        <v>39</v>
      </c>
      <c r="H74" s="7" t="s">
        <v>52</v>
      </c>
      <c r="I74" s="13" t="s">
        <v>288</v>
      </c>
      <c r="J74" s="7" t="s">
        <v>150</v>
      </c>
      <c r="K74" s="7" t="s">
        <v>341</v>
      </c>
      <c r="L74" s="7" t="s">
        <v>16</v>
      </c>
      <c r="M74" s="7" t="s">
        <v>56</v>
      </c>
      <c r="N74" s="7" t="s">
        <v>138</v>
      </c>
      <c r="O74" s="7" t="s">
        <v>342</v>
      </c>
      <c r="P74" s="7" t="s">
        <v>33</v>
      </c>
      <c r="Q74" s="12" t="s">
        <v>343</v>
      </c>
      <c r="R74" s="12" t="s">
        <v>344</v>
      </c>
    </row>
    <row r="75" customFormat="false" ht="23.85" hidden="false" customHeight="false" outlineLevel="0" collapsed="false">
      <c r="A75" s="6"/>
      <c r="B75" s="7" t="s">
        <v>345</v>
      </c>
      <c r="C75" s="8" t="s">
        <v>346</v>
      </c>
      <c r="D75" s="7" t="s">
        <v>25</v>
      </c>
      <c r="E75" s="9" t="n">
        <f aca="false">INDEX(Prices!$B$5:$B$11,MATCH(D75,Prices!$A$5:$A$11,0))</f>
        <v>20</v>
      </c>
      <c r="F75" s="9" t="str">
        <f aca="false">IF(A75&gt;0,A75*E75,"")</f>
        <v/>
      </c>
      <c r="G75" s="7" t="s">
        <v>39</v>
      </c>
      <c r="H75" s="7" t="s">
        <v>40</v>
      </c>
      <c r="I75" s="13" t="s">
        <v>288</v>
      </c>
      <c r="J75" s="7" t="s">
        <v>65</v>
      </c>
      <c r="K75" s="7" t="s">
        <v>172</v>
      </c>
      <c r="L75" s="7" t="s">
        <v>43</v>
      </c>
      <c r="M75" s="7" t="s">
        <v>44</v>
      </c>
      <c r="N75" s="7" t="s">
        <v>347</v>
      </c>
      <c r="O75" s="7" t="s">
        <v>326</v>
      </c>
      <c r="P75" s="7" t="s">
        <v>274</v>
      </c>
      <c r="Q75" s="12" t="s">
        <v>348</v>
      </c>
      <c r="R75" s="12" t="s">
        <v>349</v>
      </c>
    </row>
    <row r="76" customFormat="false" ht="23.85" hidden="false" customHeight="false" outlineLevel="0" collapsed="false">
      <c r="A76" s="6"/>
      <c r="B76" s="7" t="s">
        <v>350</v>
      </c>
      <c r="C76" s="8" t="s">
        <v>351</v>
      </c>
      <c r="D76" s="7" t="s">
        <v>25</v>
      </c>
      <c r="E76" s="9" t="n">
        <f aca="false">INDEX(Prices!$B$5:$B$11,MATCH(D76,Prices!$A$5:$A$11,0))</f>
        <v>20</v>
      </c>
      <c r="F76" s="9" t="str">
        <f aca="false">IF(A76&gt;0,A76*E76,"")</f>
        <v/>
      </c>
      <c r="G76" s="7" t="s">
        <v>39</v>
      </c>
      <c r="H76" s="7" t="s">
        <v>271</v>
      </c>
      <c r="I76" s="13" t="s">
        <v>288</v>
      </c>
      <c r="J76" s="7" t="s">
        <v>352</v>
      </c>
      <c r="K76" s="7" t="s">
        <v>29</v>
      </c>
      <c r="L76" s="7" t="s">
        <v>16</v>
      </c>
      <c r="M76" s="7" t="s">
        <v>56</v>
      </c>
      <c r="N76" s="7" t="s">
        <v>353</v>
      </c>
      <c r="O76" s="7" t="s">
        <v>326</v>
      </c>
      <c r="P76" s="7" t="s">
        <v>33</v>
      </c>
      <c r="Q76" s="12" t="s">
        <v>354</v>
      </c>
      <c r="R76" s="12" t="s">
        <v>355</v>
      </c>
    </row>
    <row r="77" customFormat="false" ht="23.85" hidden="false" customHeight="false" outlineLevel="0" collapsed="false">
      <c r="A77" s="6"/>
      <c r="B77" s="7" t="s">
        <v>356</v>
      </c>
      <c r="C77" s="8" t="s">
        <v>357</v>
      </c>
      <c r="D77" s="7" t="s">
        <v>25</v>
      </c>
      <c r="E77" s="9" t="n">
        <f aca="false">INDEX(Prices!$B$5:$B$11,MATCH(D77,Prices!$A$5:$A$11,0))</f>
        <v>20</v>
      </c>
      <c r="F77" s="9" t="str">
        <f aca="false">IF(A77&gt;0,A77*E77,"")</f>
        <v/>
      </c>
      <c r="G77" s="7" t="s">
        <v>39</v>
      </c>
      <c r="H77" s="7" t="s">
        <v>40</v>
      </c>
      <c r="I77" s="13" t="s">
        <v>288</v>
      </c>
      <c r="J77" s="7" t="s">
        <v>166</v>
      </c>
      <c r="K77" s="7" t="s">
        <v>166</v>
      </c>
      <c r="L77" s="7" t="s">
        <v>43</v>
      </c>
      <c r="M77" s="7" t="s">
        <v>56</v>
      </c>
      <c r="N77" s="7" t="s">
        <v>45</v>
      </c>
      <c r="O77" s="7" t="s">
        <v>342</v>
      </c>
      <c r="P77" s="7" t="s">
        <v>33</v>
      </c>
      <c r="Q77" s="12" t="s">
        <v>358</v>
      </c>
      <c r="R77" s="12" t="s">
        <v>359</v>
      </c>
    </row>
    <row r="78" customFormat="false" ht="23.85" hidden="false" customHeight="false" outlineLevel="0" collapsed="false">
      <c r="A78" s="6"/>
      <c r="B78" s="7" t="s">
        <v>360</v>
      </c>
      <c r="C78" s="8" t="s">
        <v>361</v>
      </c>
      <c r="D78" s="7" t="s">
        <v>25</v>
      </c>
      <c r="E78" s="9" t="n">
        <f aca="false">INDEX(Prices!$B$5:$B$11,MATCH(D78,Prices!$A$5:$A$11,0))</f>
        <v>20</v>
      </c>
      <c r="F78" s="9" t="str">
        <f aca="false">IF(A78&gt;0,A78*E78,"")</f>
        <v/>
      </c>
      <c r="G78" s="10" t="s">
        <v>26</v>
      </c>
      <c r="H78" s="7" t="s">
        <v>40</v>
      </c>
      <c r="I78" s="14" t="s">
        <v>362</v>
      </c>
      <c r="J78" s="7" t="s">
        <v>82</v>
      </c>
      <c r="K78" s="7" t="s">
        <v>82</v>
      </c>
      <c r="L78" s="7" t="s">
        <v>43</v>
      </c>
      <c r="M78" s="7" t="s">
        <v>56</v>
      </c>
      <c r="N78" s="7" t="s">
        <v>363</v>
      </c>
      <c r="O78" s="7" t="s">
        <v>364</v>
      </c>
      <c r="P78" s="7" t="s">
        <v>327</v>
      </c>
      <c r="Q78" s="12" t="s">
        <v>365</v>
      </c>
      <c r="R78" s="12" t="s">
        <v>366</v>
      </c>
    </row>
    <row r="79" customFormat="false" ht="23.85" hidden="false" customHeight="false" outlineLevel="0" collapsed="false">
      <c r="A79" s="6"/>
      <c r="B79" s="7" t="s">
        <v>367</v>
      </c>
      <c r="C79" s="8" t="s">
        <v>368</v>
      </c>
      <c r="D79" s="7" t="s">
        <v>25</v>
      </c>
      <c r="E79" s="9" t="n">
        <f aca="false">INDEX(Prices!$B$5:$B$11,MATCH(D79,Prices!$A$5:$A$11,0))</f>
        <v>20</v>
      </c>
      <c r="F79" s="9" t="str">
        <f aca="false">IF(A79&gt;0,A79*E79,"")</f>
        <v/>
      </c>
      <c r="G79" s="7" t="s">
        <v>39</v>
      </c>
      <c r="H79" s="7" t="s">
        <v>52</v>
      </c>
      <c r="I79" s="14" t="s">
        <v>362</v>
      </c>
      <c r="J79" s="7" t="s">
        <v>71</v>
      </c>
      <c r="K79" s="7" t="s">
        <v>71</v>
      </c>
      <c r="L79" s="7" t="s">
        <v>43</v>
      </c>
      <c r="M79" s="7" t="s">
        <v>44</v>
      </c>
      <c r="N79" s="7" t="s">
        <v>246</v>
      </c>
      <c r="O79" s="7" t="s">
        <v>342</v>
      </c>
      <c r="P79" s="7" t="s">
        <v>47</v>
      </c>
      <c r="Q79" s="12" t="s">
        <v>369</v>
      </c>
      <c r="R79" s="12" t="s">
        <v>370</v>
      </c>
    </row>
    <row r="80" customFormat="false" ht="23.85" hidden="false" customHeight="false" outlineLevel="0" collapsed="false">
      <c r="A80" s="6"/>
      <c r="B80" s="7" t="s">
        <v>371</v>
      </c>
      <c r="C80" s="8" t="s">
        <v>372</v>
      </c>
      <c r="D80" s="7" t="s">
        <v>161</v>
      </c>
      <c r="E80" s="9" t="n">
        <f aca="false">INDEX(Prices!$B$5:$B$11,MATCH(D80,Prices!$A$5:$A$11,0))</f>
        <v>20</v>
      </c>
      <c r="F80" s="9" t="str">
        <f aca="false">IF(A80&gt;0,A80*E80,"")</f>
        <v/>
      </c>
      <c r="G80" s="7" t="s">
        <v>39</v>
      </c>
      <c r="H80" s="7" t="s">
        <v>52</v>
      </c>
      <c r="I80" s="14" t="s">
        <v>362</v>
      </c>
      <c r="J80" s="7" t="s">
        <v>71</v>
      </c>
      <c r="K80" s="7" t="s">
        <v>71</v>
      </c>
      <c r="L80" s="7" t="s">
        <v>43</v>
      </c>
      <c r="M80" s="7" t="s">
        <v>44</v>
      </c>
      <c r="N80" s="7" t="s">
        <v>83</v>
      </c>
      <c r="O80" s="7" t="s">
        <v>342</v>
      </c>
      <c r="P80" s="7" t="s">
        <v>47</v>
      </c>
      <c r="Q80" s="12" t="s">
        <v>369</v>
      </c>
      <c r="R80" s="12" t="s">
        <v>373</v>
      </c>
    </row>
    <row r="81" customFormat="false" ht="15" hidden="false" customHeight="false" outlineLevel="0" collapsed="false">
      <c r="A81" s="6"/>
      <c r="B81" s="7" t="s">
        <v>374</v>
      </c>
      <c r="C81" s="8" t="s">
        <v>375</v>
      </c>
      <c r="D81" s="7" t="s">
        <v>161</v>
      </c>
      <c r="E81" s="9" t="n">
        <f aca="false">INDEX(Prices!$B$5:$B$11,MATCH(D81,Prices!$A$5:$A$11,0))</f>
        <v>20</v>
      </c>
      <c r="F81" s="9" t="str">
        <f aca="false">IF(A81&gt;0,A81*E81,"")</f>
        <v/>
      </c>
      <c r="G81" s="7" t="s">
        <v>39</v>
      </c>
      <c r="H81" s="7" t="s">
        <v>52</v>
      </c>
      <c r="I81" s="14" t="s">
        <v>362</v>
      </c>
      <c r="J81" s="7" t="s">
        <v>96</v>
      </c>
      <c r="K81" s="7" t="s">
        <v>96</v>
      </c>
      <c r="L81" s="7" t="s">
        <v>43</v>
      </c>
      <c r="M81" s="7" t="s">
        <v>44</v>
      </c>
      <c r="N81" s="7" t="s">
        <v>376</v>
      </c>
      <c r="O81" s="7" t="s">
        <v>73</v>
      </c>
      <c r="P81" s="7" t="s">
        <v>47</v>
      </c>
      <c r="Q81" s="12" t="s">
        <v>377</v>
      </c>
      <c r="R81" s="12" t="s">
        <v>378</v>
      </c>
    </row>
    <row r="82" customFormat="false" ht="23.85" hidden="false" customHeight="false" outlineLevel="0" collapsed="false">
      <c r="A82" s="6"/>
      <c r="B82" s="7" t="s">
        <v>379</v>
      </c>
      <c r="C82" s="8" t="s">
        <v>380</v>
      </c>
      <c r="D82" s="7" t="s">
        <v>25</v>
      </c>
      <c r="E82" s="9" t="n">
        <f aca="false">INDEX(Prices!$B$5:$B$11,MATCH(D82,Prices!$A$5:$A$11,0))</f>
        <v>20</v>
      </c>
      <c r="F82" s="9" t="str">
        <f aca="false">IF(A82&gt;0,A82*E82,"")</f>
        <v/>
      </c>
      <c r="G82" s="7" t="s">
        <v>39</v>
      </c>
      <c r="H82" s="7" t="s">
        <v>40</v>
      </c>
      <c r="I82" s="14" t="s">
        <v>362</v>
      </c>
      <c r="J82" s="7" t="s">
        <v>381</v>
      </c>
      <c r="K82" s="7" t="s">
        <v>382</v>
      </c>
      <c r="L82" s="7" t="s">
        <v>43</v>
      </c>
      <c r="M82" s="7" t="s">
        <v>44</v>
      </c>
      <c r="N82" s="7" t="s">
        <v>167</v>
      </c>
      <c r="O82" s="7" t="s">
        <v>58</v>
      </c>
      <c r="P82" s="7" t="s">
        <v>47</v>
      </c>
      <c r="Q82" s="12" t="s">
        <v>383</v>
      </c>
      <c r="R82" s="12" t="s">
        <v>384</v>
      </c>
    </row>
    <row r="83" customFormat="false" ht="23.85" hidden="false" customHeight="false" outlineLevel="0" collapsed="false">
      <c r="A83" s="6"/>
      <c r="B83" s="7" t="s">
        <v>379</v>
      </c>
      <c r="C83" s="8" t="s">
        <v>380</v>
      </c>
      <c r="D83" s="7" t="s">
        <v>36</v>
      </c>
      <c r="E83" s="9" t="n">
        <f aca="false">INDEX(Prices!$B$5:$B$11,MATCH(D83,Prices!$A$5:$A$11,0))</f>
        <v>35</v>
      </c>
      <c r="F83" s="9" t="str">
        <f aca="false">IF(A83&gt;0,A83*E83,"")</f>
        <v/>
      </c>
      <c r="G83" s="7" t="s">
        <v>39</v>
      </c>
      <c r="H83" s="7" t="s">
        <v>40</v>
      </c>
      <c r="I83" s="14" t="s">
        <v>362</v>
      </c>
      <c r="J83" s="7" t="s">
        <v>381</v>
      </c>
      <c r="K83" s="7" t="s">
        <v>382</v>
      </c>
      <c r="L83" s="7" t="s">
        <v>43</v>
      </c>
      <c r="M83" s="7" t="s">
        <v>44</v>
      </c>
      <c r="N83" s="7" t="s">
        <v>167</v>
      </c>
      <c r="O83" s="7" t="s">
        <v>58</v>
      </c>
      <c r="P83" s="7" t="s">
        <v>47</v>
      </c>
      <c r="Q83" s="12" t="s">
        <v>383</v>
      </c>
      <c r="R83" s="12" t="s">
        <v>384</v>
      </c>
    </row>
    <row r="84" customFormat="false" ht="15" hidden="false" customHeight="false" outlineLevel="0" collapsed="false">
      <c r="A84" s="6"/>
      <c r="B84" s="7" t="s">
        <v>385</v>
      </c>
      <c r="C84" s="8" t="s">
        <v>386</v>
      </c>
      <c r="D84" s="7" t="s">
        <v>25</v>
      </c>
      <c r="E84" s="9" t="n">
        <f aca="false">INDEX(Prices!$B$5:$B$11,MATCH(D84,Prices!$A$5:$A$11,0))</f>
        <v>20</v>
      </c>
      <c r="F84" s="9" t="str">
        <f aca="false">IF(A84&gt;0,A84*E84,"")</f>
        <v/>
      </c>
      <c r="G84" s="7" t="s">
        <v>39</v>
      </c>
      <c r="H84" s="7" t="s">
        <v>40</v>
      </c>
      <c r="I84" s="14" t="s">
        <v>362</v>
      </c>
      <c r="J84" s="7" t="s">
        <v>144</v>
      </c>
      <c r="K84" s="7" t="s">
        <v>387</v>
      </c>
      <c r="L84" s="7" t="s">
        <v>43</v>
      </c>
      <c r="M84" s="7" t="s">
        <v>44</v>
      </c>
      <c r="N84" s="7" t="s">
        <v>240</v>
      </c>
      <c r="O84" s="7" t="s">
        <v>58</v>
      </c>
      <c r="P84" s="7" t="s">
        <v>47</v>
      </c>
      <c r="Q84" s="12" t="s">
        <v>388</v>
      </c>
      <c r="R84" s="12" t="s">
        <v>389</v>
      </c>
    </row>
    <row r="85" customFormat="false" ht="23.85" hidden="false" customHeight="false" outlineLevel="0" collapsed="false">
      <c r="A85" s="6"/>
      <c r="B85" s="7" t="s">
        <v>390</v>
      </c>
      <c r="C85" s="8" t="s">
        <v>391</v>
      </c>
      <c r="D85" s="7" t="s">
        <v>25</v>
      </c>
      <c r="E85" s="9" t="n">
        <f aca="false">INDEX(Prices!$B$5:$B$11,MATCH(D85,Prices!$A$5:$A$11,0))</f>
        <v>20</v>
      </c>
      <c r="F85" s="9" t="str">
        <f aca="false">IF(A85&gt;0,A85*E85,"")</f>
        <v/>
      </c>
      <c r="G85" s="7" t="s">
        <v>39</v>
      </c>
      <c r="H85" s="7" t="s">
        <v>52</v>
      </c>
      <c r="I85" s="14" t="s">
        <v>362</v>
      </c>
      <c r="J85" s="7" t="s">
        <v>124</v>
      </c>
      <c r="K85" s="7" t="s">
        <v>96</v>
      </c>
      <c r="L85" s="7" t="s">
        <v>16</v>
      </c>
      <c r="M85" s="7" t="s">
        <v>56</v>
      </c>
      <c r="N85" s="7" t="s">
        <v>90</v>
      </c>
      <c r="O85" s="7" t="s">
        <v>185</v>
      </c>
      <c r="P85" s="7" t="s">
        <v>33</v>
      </c>
      <c r="Q85" s="12" t="s">
        <v>392</v>
      </c>
      <c r="R85" s="12" t="s">
        <v>393</v>
      </c>
    </row>
    <row r="86" customFormat="false" ht="23.85" hidden="false" customHeight="false" outlineLevel="0" collapsed="false">
      <c r="A86" s="6"/>
      <c r="B86" s="7" t="s">
        <v>394</v>
      </c>
      <c r="C86" s="8" t="s">
        <v>395</v>
      </c>
      <c r="D86" s="7" t="s">
        <v>79</v>
      </c>
      <c r="E86" s="9" t="n">
        <f aca="false">INDEX(Prices!$B$5:$B$11,MATCH(D86,Prices!$A$5:$A$11,0))</f>
        <v>10</v>
      </c>
      <c r="F86" s="9" t="str">
        <f aca="false">IF(A86&gt;0,A86*E86,"")</f>
        <v/>
      </c>
      <c r="G86" s="7" t="s">
        <v>39</v>
      </c>
      <c r="H86" s="7" t="s">
        <v>52</v>
      </c>
      <c r="I86" s="14" t="s">
        <v>362</v>
      </c>
      <c r="J86" s="7" t="s">
        <v>396</v>
      </c>
      <c r="K86" s="7" t="s">
        <v>96</v>
      </c>
      <c r="L86" s="7" t="s">
        <v>43</v>
      </c>
      <c r="M86" s="7" t="s">
        <v>56</v>
      </c>
      <c r="N86" s="7" t="s">
        <v>397</v>
      </c>
      <c r="O86" s="7" t="s">
        <v>84</v>
      </c>
      <c r="P86" s="7" t="s">
        <v>33</v>
      </c>
      <c r="Q86" s="12" t="s">
        <v>392</v>
      </c>
      <c r="R86" s="12" t="s">
        <v>398</v>
      </c>
    </row>
    <row r="87" customFormat="false" ht="23.85" hidden="false" customHeight="false" outlineLevel="0" collapsed="false">
      <c r="A87" s="6"/>
      <c r="B87" s="7" t="s">
        <v>394</v>
      </c>
      <c r="C87" s="8" t="s">
        <v>395</v>
      </c>
      <c r="D87" s="7" t="s">
        <v>161</v>
      </c>
      <c r="E87" s="9" t="n">
        <f aca="false">INDEX(Prices!$B$5:$B$11,MATCH(D87,Prices!$A$5:$A$11,0))</f>
        <v>20</v>
      </c>
      <c r="F87" s="9" t="str">
        <f aca="false">IF(A87&gt;0,A87*E87,"")</f>
        <v/>
      </c>
      <c r="G87" s="7" t="s">
        <v>39</v>
      </c>
      <c r="H87" s="7" t="s">
        <v>52</v>
      </c>
      <c r="I87" s="14" t="s">
        <v>362</v>
      </c>
      <c r="J87" s="7" t="s">
        <v>396</v>
      </c>
      <c r="K87" s="7" t="s">
        <v>96</v>
      </c>
      <c r="L87" s="7" t="s">
        <v>43</v>
      </c>
      <c r="M87" s="7" t="s">
        <v>56</v>
      </c>
      <c r="N87" s="7" t="s">
        <v>397</v>
      </c>
      <c r="O87" s="7" t="s">
        <v>84</v>
      </c>
      <c r="P87" s="7" t="s">
        <v>33</v>
      </c>
      <c r="Q87" s="12" t="s">
        <v>392</v>
      </c>
      <c r="R87" s="12" t="s">
        <v>398</v>
      </c>
    </row>
    <row r="88" customFormat="false" ht="23.85" hidden="false" customHeight="false" outlineLevel="0" collapsed="false">
      <c r="A88" s="6"/>
      <c r="B88" s="7" t="s">
        <v>394</v>
      </c>
      <c r="C88" s="8" t="s">
        <v>395</v>
      </c>
      <c r="D88" s="7" t="s">
        <v>25</v>
      </c>
      <c r="E88" s="9" t="n">
        <f aca="false">INDEX(Prices!$B$5:$B$11,MATCH(D88,Prices!$A$5:$A$11,0))</f>
        <v>20</v>
      </c>
      <c r="F88" s="9" t="str">
        <f aca="false">IF(A88&gt;0,A88*E88,"")</f>
        <v/>
      </c>
      <c r="G88" s="7" t="s">
        <v>39</v>
      </c>
      <c r="H88" s="7" t="s">
        <v>52</v>
      </c>
      <c r="I88" s="14" t="s">
        <v>362</v>
      </c>
      <c r="J88" s="7" t="s">
        <v>396</v>
      </c>
      <c r="K88" s="7" t="s">
        <v>96</v>
      </c>
      <c r="L88" s="7" t="s">
        <v>43</v>
      </c>
      <c r="M88" s="7" t="s">
        <v>56</v>
      </c>
      <c r="N88" s="7" t="s">
        <v>397</v>
      </c>
      <c r="O88" s="7" t="s">
        <v>84</v>
      </c>
      <c r="P88" s="7" t="s">
        <v>33</v>
      </c>
      <c r="Q88" s="12" t="s">
        <v>392</v>
      </c>
      <c r="R88" s="12" t="s">
        <v>398</v>
      </c>
    </row>
    <row r="89" customFormat="false" ht="15" hidden="false" customHeight="false" outlineLevel="0" collapsed="false">
      <c r="A89" s="6"/>
      <c r="B89" s="7" t="s">
        <v>399</v>
      </c>
      <c r="C89" s="8" t="s">
        <v>400</v>
      </c>
      <c r="D89" s="7" t="s">
        <v>25</v>
      </c>
      <c r="E89" s="9" t="n">
        <f aca="false">INDEX(Prices!$B$5:$B$11,MATCH(D89,Prices!$A$5:$A$11,0))</f>
        <v>20</v>
      </c>
      <c r="F89" s="9" t="str">
        <f aca="false">IF(A89&gt;0,A89*E89,"")</f>
        <v/>
      </c>
      <c r="G89" s="7" t="s">
        <v>39</v>
      </c>
      <c r="H89" s="7" t="s">
        <v>80</v>
      </c>
      <c r="I89" s="14" t="s">
        <v>362</v>
      </c>
      <c r="J89" s="7" t="s">
        <v>54</v>
      </c>
      <c r="K89" s="7" t="s">
        <v>203</v>
      </c>
      <c r="L89" s="7" t="s">
        <v>43</v>
      </c>
      <c r="M89" s="7" t="s">
        <v>56</v>
      </c>
      <c r="N89" s="7" t="s">
        <v>45</v>
      </c>
      <c r="O89" s="7" t="s">
        <v>58</v>
      </c>
      <c r="P89" s="7" t="s">
        <v>327</v>
      </c>
      <c r="Q89" s="12" t="s">
        <v>401</v>
      </c>
      <c r="R89" s="12" t="s">
        <v>402</v>
      </c>
    </row>
    <row r="90" customFormat="false" ht="23.85" hidden="false" customHeight="false" outlineLevel="0" collapsed="false">
      <c r="A90" s="6"/>
      <c r="B90" s="7" t="s">
        <v>403</v>
      </c>
      <c r="C90" s="8" t="s">
        <v>404</v>
      </c>
      <c r="D90" s="7" t="s">
        <v>25</v>
      </c>
      <c r="E90" s="9" t="n">
        <f aca="false">INDEX(Prices!$B$5:$B$11,MATCH(D90,Prices!$A$5:$A$11,0))</f>
        <v>20</v>
      </c>
      <c r="F90" s="9" t="str">
        <f aca="false">IF(A90&gt;0,A90*E90,"")</f>
        <v/>
      </c>
      <c r="G90" s="10" t="s">
        <v>26</v>
      </c>
      <c r="H90" s="7" t="s">
        <v>40</v>
      </c>
      <c r="I90" s="14" t="s">
        <v>362</v>
      </c>
      <c r="J90" s="7" t="s">
        <v>89</v>
      </c>
      <c r="K90" s="7" t="s">
        <v>71</v>
      </c>
      <c r="L90" s="7" t="s">
        <v>43</v>
      </c>
      <c r="M90" s="7" t="s">
        <v>44</v>
      </c>
      <c r="N90" s="7" t="s">
        <v>125</v>
      </c>
      <c r="O90" s="7" t="s">
        <v>58</v>
      </c>
      <c r="P90" s="7" t="s">
        <v>327</v>
      </c>
      <c r="Q90" s="12" t="s">
        <v>226</v>
      </c>
      <c r="R90" s="12" t="s">
        <v>405</v>
      </c>
    </row>
    <row r="91" customFormat="false" ht="23.85" hidden="false" customHeight="false" outlineLevel="0" collapsed="false">
      <c r="A91" s="6"/>
      <c r="B91" s="7" t="s">
        <v>406</v>
      </c>
      <c r="C91" s="8" t="s">
        <v>407</v>
      </c>
      <c r="D91" s="7" t="s">
        <v>25</v>
      </c>
      <c r="E91" s="9" t="n">
        <f aca="false">INDEX(Prices!$B$5:$B$11,MATCH(D91,Prices!$A$5:$A$11,0))</f>
        <v>20</v>
      </c>
      <c r="F91" s="9" t="str">
        <f aca="false">IF(A91&gt;0,A91*E91,"")</f>
        <v/>
      </c>
      <c r="G91" s="7" t="s">
        <v>39</v>
      </c>
      <c r="H91" s="7" t="s">
        <v>40</v>
      </c>
      <c r="I91" s="15" t="s">
        <v>408</v>
      </c>
      <c r="J91" s="7" t="s">
        <v>108</v>
      </c>
      <c r="K91" s="7" t="s">
        <v>108</v>
      </c>
      <c r="L91" s="7" t="s">
        <v>43</v>
      </c>
      <c r="M91" s="7" t="s">
        <v>44</v>
      </c>
      <c r="N91" s="7" t="s">
        <v>125</v>
      </c>
      <c r="O91" s="7" t="s">
        <v>58</v>
      </c>
      <c r="P91" s="7" t="s">
        <v>47</v>
      </c>
      <c r="Q91" s="12" t="s">
        <v>409</v>
      </c>
      <c r="R91" s="12" t="s">
        <v>410</v>
      </c>
    </row>
    <row r="92" customFormat="false" ht="23.85" hidden="false" customHeight="false" outlineLevel="0" collapsed="false">
      <c r="A92" s="6"/>
      <c r="B92" s="7" t="s">
        <v>411</v>
      </c>
      <c r="C92" s="8" t="s">
        <v>412</v>
      </c>
      <c r="D92" s="7" t="s">
        <v>25</v>
      </c>
      <c r="E92" s="9" t="n">
        <f aca="false">INDEX(Prices!$B$5:$B$11,MATCH(D92,Prices!$A$5:$A$11,0))</f>
        <v>20</v>
      </c>
      <c r="F92" s="9" t="str">
        <f aca="false">IF(A92&gt;0,A92*E92,"")</f>
        <v/>
      </c>
      <c r="G92" s="7" t="s">
        <v>39</v>
      </c>
      <c r="H92" s="7" t="s">
        <v>413</v>
      </c>
      <c r="I92" s="15" t="s">
        <v>408</v>
      </c>
      <c r="J92" s="7" t="s">
        <v>42</v>
      </c>
      <c r="K92" s="7" t="s">
        <v>42</v>
      </c>
      <c r="L92" s="7" t="s">
        <v>325</v>
      </c>
      <c r="M92" s="7" t="s">
        <v>56</v>
      </c>
      <c r="N92" s="7" t="s">
        <v>138</v>
      </c>
      <c r="O92" s="7" t="s">
        <v>342</v>
      </c>
      <c r="P92" s="7" t="s">
        <v>414</v>
      </c>
      <c r="Q92" s="12" t="s">
        <v>415</v>
      </c>
      <c r="R92" s="12" t="s">
        <v>416</v>
      </c>
    </row>
    <row r="93" customFormat="false" ht="23.85" hidden="false" customHeight="false" outlineLevel="0" collapsed="false">
      <c r="A93" s="6"/>
      <c r="B93" s="7" t="s">
        <v>417</v>
      </c>
      <c r="C93" s="8" t="s">
        <v>418</v>
      </c>
      <c r="D93" s="7" t="s">
        <v>25</v>
      </c>
      <c r="E93" s="9" t="n">
        <f aca="false">INDEX(Prices!$B$5:$B$11,MATCH(D93,Prices!$A$5:$A$11,0))</f>
        <v>20</v>
      </c>
      <c r="F93" s="9" t="str">
        <f aca="false">IF(A93&gt;0,A93*E93,"")</f>
        <v/>
      </c>
      <c r="G93" s="7" t="s">
        <v>39</v>
      </c>
      <c r="H93" s="7" t="s">
        <v>40</v>
      </c>
      <c r="I93" s="15" t="s">
        <v>408</v>
      </c>
      <c r="J93" s="7" t="s">
        <v>89</v>
      </c>
      <c r="K93" s="7" t="s">
        <v>89</v>
      </c>
      <c r="L93" s="7" t="s">
        <v>43</v>
      </c>
      <c r="M93" s="7" t="s">
        <v>44</v>
      </c>
      <c r="N93" s="7" t="s">
        <v>240</v>
      </c>
      <c r="O93" s="7" t="s">
        <v>110</v>
      </c>
      <c r="P93" s="7" t="s">
        <v>225</v>
      </c>
      <c r="Q93" s="12" t="s">
        <v>419</v>
      </c>
      <c r="R93" s="12" t="s">
        <v>420</v>
      </c>
    </row>
    <row r="94" customFormat="false" ht="23.85" hidden="false" customHeight="false" outlineLevel="0" collapsed="false">
      <c r="A94" s="6"/>
      <c r="B94" s="7" t="s">
        <v>421</v>
      </c>
      <c r="C94" s="8" t="s">
        <v>422</v>
      </c>
      <c r="D94" s="7" t="s">
        <v>25</v>
      </c>
      <c r="E94" s="9" t="n">
        <f aca="false">INDEX(Prices!$B$5:$B$11,MATCH(D94,Prices!$A$5:$A$11,0))</f>
        <v>20</v>
      </c>
      <c r="F94" s="9" t="str">
        <f aca="false">IF(A94&gt;0,A94*E94,"")</f>
        <v/>
      </c>
      <c r="G94" s="7" t="s">
        <v>39</v>
      </c>
      <c r="H94" s="7" t="s">
        <v>40</v>
      </c>
      <c r="I94" s="15" t="s">
        <v>408</v>
      </c>
      <c r="J94" s="7" t="s">
        <v>89</v>
      </c>
      <c r="K94" s="7" t="s">
        <v>89</v>
      </c>
      <c r="L94" s="7" t="s">
        <v>55</v>
      </c>
      <c r="M94" s="7" t="s">
        <v>44</v>
      </c>
      <c r="N94" s="7" t="s">
        <v>423</v>
      </c>
      <c r="O94" s="7" t="s">
        <v>73</v>
      </c>
      <c r="P94" s="7" t="s">
        <v>47</v>
      </c>
      <c r="Q94" s="12" t="s">
        <v>424</v>
      </c>
      <c r="R94" s="12" t="s">
        <v>425</v>
      </c>
    </row>
    <row r="95" customFormat="false" ht="23.85" hidden="false" customHeight="false" outlineLevel="0" collapsed="false">
      <c r="A95" s="6"/>
      <c r="B95" s="7" t="s">
        <v>426</v>
      </c>
      <c r="C95" s="8" t="s">
        <v>427</v>
      </c>
      <c r="D95" s="7" t="s">
        <v>25</v>
      </c>
      <c r="E95" s="9" t="n">
        <f aca="false">INDEX(Prices!$B$5:$B$11,MATCH(D95,Prices!$A$5:$A$11,0))</f>
        <v>20</v>
      </c>
      <c r="F95" s="9" t="str">
        <f aca="false">IF(A95&gt;0,A95*E95,"")</f>
        <v/>
      </c>
      <c r="G95" s="7" t="s">
        <v>39</v>
      </c>
      <c r="H95" s="7" t="s">
        <v>271</v>
      </c>
      <c r="I95" s="15" t="s">
        <v>408</v>
      </c>
      <c r="J95" s="7" t="s">
        <v>428</v>
      </c>
      <c r="K95" s="7" t="s">
        <v>429</v>
      </c>
      <c r="L95" s="7" t="s">
        <v>43</v>
      </c>
      <c r="M95" s="7" t="s">
        <v>44</v>
      </c>
      <c r="N95" s="7" t="s">
        <v>31</v>
      </c>
      <c r="O95" s="7" t="s">
        <v>58</v>
      </c>
      <c r="P95" s="7" t="s">
        <v>47</v>
      </c>
      <c r="Q95" s="12" t="s">
        <v>430</v>
      </c>
      <c r="R95" s="12" t="s">
        <v>431</v>
      </c>
    </row>
    <row r="96" customFormat="false" ht="23.85" hidden="false" customHeight="false" outlineLevel="0" collapsed="false">
      <c r="A96" s="6"/>
      <c r="B96" s="7" t="s">
        <v>426</v>
      </c>
      <c r="C96" s="8" t="s">
        <v>427</v>
      </c>
      <c r="D96" s="7" t="s">
        <v>36</v>
      </c>
      <c r="E96" s="9" t="n">
        <f aca="false">INDEX(Prices!$B$5:$B$11,MATCH(D96,Prices!$A$5:$A$11,0))</f>
        <v>35</v>
      </c>
      <c r="F96" s="9" t="str">
        <f aca="false">IF(A96&gt;0,A96*E96,"")</f>
        <v/>
      </c>
      <c r="G96" s="7" t="s">
        <v>39</v>
      </c>
      <c r="H96" s="7" t="s">
        <v>271</v>
      </c>
      <c r="I96" s="15" t="s">
        <v>408</v>
      </c>
      <c r="J96" s="7" t="s">
        <v>428</v>
      </c>
      <c r="K96" s="7" t="s">
        <v>429</v>
      </c>
      <c r="L96" s="7" t="s">
        <v>43</v>
      </c>
      <c r="M96" s="7" t="s">
        <v>44</v>
      </c>
      <c r="N96" s="7" t="s">
        <v>31</v>
      </c>
      <c r="O96" s="7" t="s">
        <v>58</v>
      </c>
      <c r="P96" s="7" t="s">
        <v>47</v>
      </c>
      <c r="Q96" s="12" t="s">
        <v>430</v>
      </c>
      <c r="R96" s="12" t="s">
        <v>431</v>
      </c>
    </row>
    <row r="97" customFormat="false" ht="23.85" hidden="false" customHeight="false" outlineLevel="0" collapsed="false">
      <c r="A97" s="6"/>
      <c r="B97" s="7" t="s">
        <v>426</v>
      </c>
      <c r="C97" s="8" t="s">
        <v>427</v>
      </c>
      <c r="D97" s="7" t="s">
        <v>432</v>
      </c>
      <c r="E97" s="9" t="n">
        <f aca="false">INDEX(Prices!$B$5:$B$11,MATCH(D97,Prices!$A$5:$A$11,0))</f>
        <v>20</v>
      </c>
      <c r="F97" s="9" t="str">
        <f aca="false">IF(A97&gt;0,A97*E97,"")</f>
        <v/>
      </c>
      <c r="G97" s="7" t="s">
        <v>39</v>
      </c>
      <c r="H97" s="7" t="s">
        <v>271</v>
      </c>
      <c r="I97" s="15" t="s">
        <v>408</v>
      </c>
      <c r="J97" s="7" t="s">
        <v>428</v>
      </c>
      <c r="K97" s="7" t="s">
        <v>429</v>
      </c>
      <c r="L97" s="7" t="s">
        <v>43</v>
      </c>
      <c r="M97" s="7" t="s">
        <v>44</v>
      </c>
      <c r="N97" s="7" t="s">
        <v>31</v>
      </c>
      <c r="O97" s="7" t="s">
        <v>58</v>
      </c>
      <c r="P97" s="7" t="s">
        <v>47</v>
      </c>
      <c r="Q97" s="12" t="s">
        <v>430</v>
      </c>
      <c r="R97" s="12" t="s">
        <v>431</v>
      </c>
    </row>
    <row r="98" customFormat="false" ht="23.85" hidden="false" customHeight="false" outlineLevel="0" collapsed="false">
      <c r="A98" s="6"/>
      <c r="B98" s="7" t="s">
        <v>433</v>
      </c>
      <c r="C98" s="8" t="s">
        <v>434</v>
      </c>
      <c r="D98" s="7" t="s">
        <v>25</v>
      </c>
      <c r="E98" s="9" t="n">
        <f aca="false">INDEX(Prices!$B$5:$B$11,MATCH(D98,Prices!$A$5:$A$11,0))</f>
        <v>20</v>
      </c>
      <c r="F98" s="9" t="str">
        <f aca="false">IF(A98&gt;0,A98*E98,"")</f>
        <v/>
      </c>
      <c r="G98" s="7" t="s">
        <v>39</v>
      </c>
      <c r="H98" s="7" t="s">
        <v>80</v>
      </c>
      <c r="I98" s="15" t="s">
        <v>408</v>
      </c>
      <c r="J98" s="7" t="s">
        <v>435</v>
      </c>
      <c r="K98" s="7" t="s">
        <v>436</v>
      </c>
      <c r="L98" s="7" t="s">
        <v>43</v>
      </c>
      <c r="M98" s="7" t="s">
        <v>44</v>
      </c>
      <c r="N98" s="7" t="s">
        <v>45</v>
      </c>
      <c r="O98" s="7" t="s">
        <v>437</v>
      </c>
      <c r="P98" s="7" t="s">
        <v>47</v>
      </c>
      <c r="Q98" s="12" t="s">
        <v>438</v>
      </c>
      <c r="R98" s="12" t="s">
        <v>439</v>
      </c>
    </row>
    <row r="99" customFormat="false" ht="15" hidden="false" customHeight="false" outlineLevel="0" collapsed="false">
      <c r="A99" s="6"/>
      <c r="B99" s="7" t="s">
        <v>440</v>
      </c>
      <c r="C99" s="8" t="s">
        <v>441</v>
      </c>
      <c r="D99" s="7" t="s">
        <v>25</v>
      </c>
      <c r="E99" s="9" t="n">
        <f aca="false">INDEX(Prices!$B$5:$B$11,MATCH(D99,Prices!$A$5:$A$11,0))</f>
        <v>20</v>
      </c>
      <c r="F99" s="9" t="str">
        <f aca="false">IF(A99&gt;0,A99*E99,"")</f>
        <v/>
      </c>
      <c r="G99" s="7" t="s">
        <v>39</v>
      </c>
      <c r="H99" s="7" t="s">
        <v>80</v>
      </c>
      <c r="I99" s="15" t="s">
        <v>408</v>
      </c>
      <c r="J99" s="7" t="s">
        <v>435</v>
      </c>
      <c r="K99" s="7" t="s">
        <v>436</v>
      </c>
      <c r="L99" s="7" t="s">
        <v>43</v>
      </c>
      <c r="M99" s="7" t="s">
        <v>44</v>
      </c>
      <c r="N99" s="7" t="s">
        <v>45</v>
      </c>
      <c r="O99" s="7" t="s">
        <v>437</v>
      </c>
      <c r="P99" s="7" t="s">
        <v>47</v>
      </c>
      <c r="Q99" s="12" t="s">
        <v>438</v>
      </c>
      <c r="R99" s="12" t="s">
        <v>442</v>
      </c>
    </row>
    <row r="100" customFormat="false" ht="23.85" hidden="false" customHeight="false" outlineLevel="0" collapsed="false">
      <c r="A100" s="6"/>
      <c r="B100" s="7" t="s">
        <v>443</v>
      </c>
      <c r="C100" s="8" t="s">
        <v>444</v>
      </c>
      <c r="D100" s="7" t="s">
        <v>36</v>
      </c>
      <c r="E100" s="9" t="n">
        <f aca="false">INDEX(Prices!$B$5:$B$11,MATCH(D100,Prices!$A$5:$A$11,0))</f>
        <v>35</v>
      </c>
      <c r="F100" s="9" t="str">
        <f aca="false">IF(A100&gt;0,A100*E100,"")</f>
        <v/>
      </c>
      <c r="G100" s="7" t="s">
        <v>39</v>
      </c>
      <c r="H100" s="7" t="s">
        <v>271</v>
      </c>
      <c r="I100" s="15" t="s">
        <v>408</v>
      </c>
      <c r="J100" s="7" t="s">
        <v>29</v>
      </c>
      <c r="K100" s="7" t="s">
        <v>29</v>
      </c>
      <c r="L100" s="7" t="s">
        <v>43</v>
      </c>
      <c r="M100" s="7" t="s">
        <v>44</v>
      </c>
      <c r="N100" s="7" t="s">
        <v>445</v>
      </c>
      <c r="O100" s="7" t="s">
        <v>185</v>
      </c>
      <c r="P100" s="7" t="s">
        <v>274</v>
      </c>
      <c r="Q100" s="12" t="s">
        <v>354</v>
      </c>
      <c r="R100" s="12" t="s">
        <v>446</v>
      </c>
    </row>
    <row r="101" customFormat="false" ht="23.85" hidden="false" customHeight="false" outlineLevel="0" collapsed="false">
      <c r="A101" s="6"/>
      <c r="B101" s="7" t="s">
        <v>447</v>
      </c>
      <c r="C101" s="8" t="s">
        <v>448</v>
      </c>
      <c r="D101" s="7" t="s">
        <v>25</v>
      </c>
      <c r="E101" s="9" t="n">
        <f aca="false">INDEX(Prices!$B$5:$B$11,MATCH(D101,Prices!$A$5:$A$11,0))</f>
        <v>20</v>
      </c>
      <c r="F101" s="9" t="str">
        <f aca="false">IF(A101&gt;0,A101*E101,"")</f>
        <v/>
      </c>
      <c r="G101" s="7" t="s">
        <v>39</v>
      </c>
      <c r="H101" s="7" t="s">
        <v>40</v>
      </c>
      <c r="I101" s="15" t="s">
        <v>408</v>
      </c>
      <c r="J101" s="7" t="s">
        <v>71</v>
      </c>
      <c r="K101" s="7" t="s">
        <v>166</v>
      </c>
      <c r="L101" s="7" t="s">
        <v>55</v>
      </c>
      <c r="M101" s="7" t="s">
        <v>44</v>
      </c>
      <c r="N101" s="7" t="s">
        <v>449</v>
      </c>
      <c r="O101" s="7" t="s">
        <v>58</v>
      </c>
      <c r="P101" s="7" t="s">
        <v>225</v>
      </c>
      <c r="Q101" s="12" t="s">
        <v>450</v>
      </c>
      <c r="R101" s="12" t="s">
        <v>451</v>
      </c>
    </row>
    <row r="102" customFormat="false" ht="15" hidden="false" customHeight="false" outlineLevel="0" collapsed="false">
      <c r="A102" s="6"/>
      <c r="B102" s="7" t="s">
        <v>452</v>
      </c>
      <c r="C102" s="8" t="s">
        <v>453</v>
      </c>
      <c r="D102" s="7" t="s">
        <v>25</v>
      </c>
      <c r="E102" s="9" t="n">
        <f aca="false">INDEX(Prices!$B$5:$B$11,MATCH(D102,Prices!$A$5:$A$11,0))</f>
        <v>20</v>
      </c>
      <c r="F102" s="9" t="str">
        <f aca="false">IF(A102&gt;0,A102*E102,"")</f>
        <v/>
      </c>
      <c r="G102" s="7" t="s">
        <v>39</v>
      </c>
      <c r="H102" s="7" t="s">
        <v>40</v>
      </c>
      <c r="I102" s="15" t="s">
        <v>408</v>
      </c>
      <c r="J102" s="7" t="s">
        <v>71</v>
      </c>
      <c r="K102" s="7" t="s">
        <v>71</v>
      </c>
      <c r="L102" s="7" t="s">
        <v>55</v>
      </c>
      <c r="M102" s="7" t="s">
        <v>44</v>
      </c>
      <c r="N102" s="7" t="s">
        <v>454</v>
      </c>
      <c r="O102" s="7" t="s">
        <v>58</v>
      </c>
      <c r="P102" s="7" t="s">
        <v>47</v>
      </c>
      <c r="Q102" s="12" t="s">
        <v>455</v>
      </c>
      <c r="R102" s="12" t="s">
        <v>456</v>
      </c>
    </row>
    <row r="103" customFormat="false" ht="23.85" hidden="false" customHeight="false" outlineLevel="0" collapsed="false">
      <c r="A103" s="6"/>
      <c r="B103" s="7" t="s">
        <v>457</v>
      </c>
      <c r="C103" s="8" t="s">
        <v>458</v>
      </c>
      <c r="D103" s="7" t="s">
        <v>79</v>
      </c>
      <c r="E103" s="9" t="n">
        <f aca="false">INDEX(Prices!$B$5:$B$11,MATCH(D103,Prices!$A$5:$A$11,0))</f>
        <v>10</v>
      </c>
      <c r="F103" s="9" t="str">
        <f aca="false">IF(A103&gt;0,A103*E103,"")</f>
        <v/>
      </c>
      <c r="G103" s="7" t="s">
        <v>39</v>
      </c>
      <c r="H103" s="7" t="s">
        <v>80</v>
      </c>
      <c r="I103" s="15" t="s">
        <v>408</v>
      </c>
      <c r="J103" s="7" t="s">
        <v>54</v>
      </c>
      <c r="K103" s="7" t="s">
        <v>71</v>
      </c>
      <c r="L103" s="7" t="s">
        <v>325</v>
      </c>
      <c r="M103" s="7" t="s">
        <v>157</v>
      </c>
      <c r="N103" s="7" t="s">
        <v>45</v>
      </c>
      <c r="O103" s="7" t="s">
        <v>73</v>
      </c>
      <c r="P103" s="7" t="s">
        <v>47</v>
      </c>
      <c r="Q103" s="12" t="s">
        <v>459</v>
      </c>
      <c r="R103" s="12" t="s">
        <v>460</v>
      </c>
    </row>
    <row r="104" customFormat="false" ht="23.85" hidden="false" customHeight="false" outlineLevel="0" collapsed="false">
      <c r="A104" s="6"/>
      <c r="B104" s="7" t="s">
        <v>457</v>
      </c>
      <c r="C104" s="8" t="s">
        <v>458</v>
      </c>
      <c r="D104" s="7" t="s">
        <v>25</v>
      </c>
      <c r="E104" s="9" t="n">
        <f aca="false">INDEX(Prices!$B$5:$B$11,MATCH(D104,Prices!$A$5:$A$11,0))</f>
        <v>20</v>
      </c>
      <c r="F104" s="9" t="str">
        <f aca="false">IF(A104&gt;0,A104*E104,"")</f>
        <v/>
      </c>
      <c r="G104" s="7" t="s">
        <v>39</v>
      </c>
      <c r="H104" s="7" t="s">
        <v>80</v>
      </c>
      <c r="I104" s="15" t="s">
        <v>408</v>
      </c>
      <c r="J104" s="7" t="s">
        <v>54</v>
      </c>
      <c r="K104" s="7" t="s">
        <v>71</v>
      </c>
      <c r="L104" s="7" t="s">
        <v>325</v>
      </c>
      <c r="M104" s="7" t="s">
        <v>157</v>
      </c>
      <c r="N104" s="7" t="s">
        <v>45</v>
      </c>
      <c r="O104" s="7" t="s">
        <v>73</v>
      </c>
      <c r="P104" s="7" t="s">
        <v>47</v>
      </c>
      <c r="Q104" s="12" t="s">
        <v>459</v>
      </c>
      <c r="R104" s="12" t="s">
        <v>460</v>
      </c>
    </row>
    <row r="106" customFormat="false" ht="15" hidden="false" customHeight="false" outlineLevel="0" collapsed="false">
      <c r="A106" s="16" t="n">
        <f aca="false">SUM(A8:A104)</f>
        <v>0</v>
      </c>
      <c r="B106" s="17" t="s">
        <v>461</v>
      </c>
      <c r="D106" s="17" t="s">
        <v>462</v>
      </c>
      <c r="F106" s="18" t="n">
        <f aca="false">SUM(F8:F104)</f>
        <v>0</v>
      </c>
    </row>
    <row r="107" customFormat="false" ht="15" hidden="false" customHeight="false" outlineLevel="0" collapsed="false">
      <c r="D107" s="17" t="s">
        <v>463</v>
      </c>
      <c r="F107" s="17" t="n">
        <f aca="false">COUNTIF(A8:A104,"&gt;0")</f>
        <v>0</v>
      </c>
    </row>
    <row r="108" customFormat="false" ht="15" hidden="false" customHeight="false" outlineLevel="0" collapsed="false">
      <c r="D108" s="19" t="s">
        <v>464</v>
      </c>
    </row>
    <row r="110" customFormat="false" ht="15" hidden="false" customHeight="false" outlineLevel="0" collapsed="false">
      <c r="B110" s="20" t="s">
        <v>465</v>
      </c>
      <c r="C110" s="21"/>
    </row>
    <row r="111" customFormat="false" ht="15" hidden="false" customHeight="false" outlineLevel="0" collapsed="false">
      <c r="B111" s="20" t="s">
        <v>466</v>
      </c>
      <c r="C111" s="21"/>
    </row>
    <row r="112" customFormat="false" ht="15" hidden="false" customHeight="false" outlineLevel="0" collapsed="false">
      <c r="B112" s="20" t="s">
        <v>467</v>
      </c>
      <c r="C112" s="21"/>
    </row>
  </sheetData>
  <autoFilter ref="A7:R104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2"/>
    <col collapsed="false" customWidth="true" hidden="false" outlineLevel="0" max="3" min="3" style="0" width="48"/>
  </cols>
  <sheetData>
    <row r="1" customFormat="false" ht="17.35" hidden="false" customHeight="false" outlineLevel="0" collapsed="false">
      <c r="A1" s="22" t="s">
        <v>468</v>
      </c>
    </row>
    <row r="2" customFormat="false" ht="15" hidden="false" customHeight="false" outlineLevel="0" collapsed="false">
      <c r="A2" s="23" t="s">
        <v>469</v>
      </c>
    </row>
    <row r="4" customFormat="false" ht="15" hidden="false" customHeight="false" outlineLevel="0" collapsed="false">
      <c r="A4" s="24" t="s">
        <v>8</v>
      </c>
      <c r="B4" s="24" t="s">
        <v>9</v>
      </c>
      <c r="C4" s="24" t="s">
        <v>470</v>
      </c>
    </row>
    <row r="5" customFormat="false" ht="15" hidden="false" customHeight="false" outlineLevel="0" collapsed="false">
      <c r="A5" s="3" t="s">
        <v>79</v>
      </c>
      <c r="B5" s="25" t="n">
        <v>10</v>
      </c>
      <c r="C5" s="2" t="s">
        <v>471</v>
      </c>
    </row>
    <row r="6" customFormat="false" ht="15" hidden="false" customHeight="false" outlineLevel="0" collapsed="false">
      <c r="A6" s="3" t="s">
        <v>161</v>
      </c>
      <c r="B6" s="25" t="n">
        <v>20</v>
      </c>
      <c r="C6" s="26" t="s">
        <v>472</v>
      </c>
    </row>
    <row r="7" customFormat="false" ht="15" hidden="false" customHeight="false" outlineLevel="0" collapsed="false">
      <c r="A7" s="3" t="s">
        <v>162</v>
      </c>
      <c r="B7" s="25" t="n">
        <v>20</v>
      </c>
      <c r="C7" s="26" t="s">
        <v>473</v>
      </c>
    </row>
    <row r="8" customFormat="false" ht="15" hidden="false" customHeight="false" outlineLevel="0" collapsed="false">
      <c r="A8" s="3" t="s">
        <v>25</v>
      </c>
      <c r="B8" s="25" t="n">
        <v>20</v>
      </c>
      <c r="C8" s="26" t="s">
        <v>472</v>
      </c>
    </row>
    <row r="9" customFormat="false" ht="15" hidden="false" customHeight="false" outlineLevel="0" collapsed="false">
      <c r="A9" s="3" t="s">
        <v>255</v>
      </c>
      <c r="B9" s="25" t="n">
        <v>20</v>
      </c>
      <c r="C9" s="26" t="s">
        <v>474</v>
      </c>
    </row>
    <row r="10" customFormat="false" ht="15" hidden="false" customHeight="false" outlineLevel="0" collapsed="false">
      <c r="A10" s="3" t="s">
        <v>36</v>
      </c>
      <c r="B10" s="25" t="n">
        <v>35</v>
      </c>
      <c r="C10" s="2" t="s">
        <v>471</v>
      </c>
    </row>
    <row r="11" customFormat="false" ht="15" hidden="false" customHeight="false" outlineLevel="0" collapsed="false">
      <c r="A11" s="3" t="s">
        <v>432</v>
      </c>
      <c r="B11" s="25" t="n">
        <v>20</v>
      </c>
      <c r="C11" s="26" t="s">
        <v>474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95"/>
  </cols>
  <sheetData>
    <row r="1" customFormat="false" ht="17.35" hidden="false" customHeight="false" outlineLevel="0" collapsed="false">
      <c r="A1" s="22" t="s">
        <v>475</v>
      </c>
    </row>
    <row r="3" customFormat="false" ht="31.5" hidden="false" customHeight="true" outlineLevel="0" collapsed="false">
      <c r="A3" s="27" t="s">
        <v>28</v>
      </c>
      <c r="B3" s="28" t="s">
        <v>476</v>
      </c>
    </row>
    <row r="4" customFormat="false" ht="31.5" hidden="false" customHeight="true" outlineLevel="0" collapsed="false">
      <c r="A4" s="29" t="s">
        <v>288</v>
      </c>
      <c r="B4" s="28" t="s">
        <v>477</v>
      </c>
    </row>
    <row r="5" customFormat="false" ht="31.5" hidden="false" customHeight="true" outlineLevel="0" collapsed="false">
      <c r="A5" s="30" t="s">
        <v>362</v>
      </c>
      <c r="B5" s="28" t="s">
        <v>478</v>
      </c>
    </row>
    <row r="6" customFormat="false" ht="31.5" hidden="false" customHeight="true" outlineLevel="0" collapsed="false">
      <c r="A6" s="31" t="s">
        <v>408</v>
      </c>
      <c r="B6" s="28" t="s">
        <v>479</v>
      </c>
    </row>
    <row r="9" customFormat="false" ht="15" hidden="false" customHeight="false" outlineLevel="0" collapsed="false">
      <c r="A9" s="17" t="s">
        <v>480</v>
      </c>
    </row>
    <row r="10" customFormat="false" ht="15" hidden="false" customHeight="false" outlineLevel="0" collapsed="false">
      <c r="A10" s="20" t="s">
        <v>44</v>
      </c>
      <c r="B10" s="3" t="s">
        <v>481</v>
      </c>
    </row>
    <row r="11" customFormat="false" ht="15" hidden="false" customHeight="false" outlineLevel="0" collapsed="false">
      <c r="A11" s="20" t="s">
        <v>56</v>
      </c>
      <c r="B11" s="3" t="s">
        <v>482</v>
      </c>
    </row>
    <row r="12" customFormat="false" ht="15" hidden="false" customHeight="false" outlineLevel="0" collapsed="false">
      <c r="A12" s="20" t="s">
        <v>157</v>
      </c>
      <c r="B12" s="3" t="s">
        <v>483</v>
      </c>
    </row>
    <row r="13" customFormat="false" ht="15" hidden="false" customHeight="false" outlineLevel="0" collapsed="false">
      <c r="A13" s="20" t="s">
        <v>30</v>
      </c>
      <c r="B13" s="3" t="s">
        <v>484</v>
      </c>
    </row>
    <row r="15" customFormat="false" ht="23.85" hidden="false" customHeight="false" outlineLevel="0" collapsed="false">
      <c r="A15" s="17" t="s">
        <v>485</v>
      </c>
      <c r="B15" s="32" t="s">
        <v>486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32"/>
    <col collapsed="false" customWidth="true" hidden="false" outlineLevel="0" max="3" min="3" style="0" width="36"/>
    <col collapsed="false" customWidth="true" hidden="false" outlineLevel="0" max="4" min="4" style="0" width="12"/>
    <col collapsed="false" customWidth="true" hidden="false" outlineLevel="0" max="5" min="5" style="0" width="16"/>
    <col collapsed="false" customWidth="true" hidden="false" outlineLevel="0" max="6" min="6" style="0" width="30"/>
    <col collapsed="false" customWidth="true" hidden="false" outlineLevel="0" max="7" min="7" style="0" width="11"/>
  </cols>
  <sheetData>
    <row r="1" customFormat="false" ht="17.35" hidden="false" customHeight="false" outlineLevel="0" collapsed="false">
      <c r="A1" s="22" t="s">
        <v>487</v>
      </c>
    </row>
    <row r="2" customFormat="false" ht="15" hidden="false" customHeight="false" outlineLevel="0" collapsed="false">
      <c r="A2" s="23" t="s">
        <v>488</v>
      </c>
    </row>
    <row r="4" customFormat="false" ht="15" hidden="false" customHeight="false" outlineLevel="0" collapsed="false">
      <c r="A4" s="24" t="s">
        <v>5</v>
      </c>
      <c r="B4" s="24" t="s">
        <v>6</v>
      </c>
      <c r="C4" s="24" t="s">
        <v>7</v>
      </c>
      <c r="D4" s="24" t="s">
        <v>8</v>
      </c>
      <c r="E4" s="24" t="s">
        <v>489</v>
      </c>
      <c r="F4" s="24" t="s">
        <v>13</v>
      </c>
      <c r="G4" s="24" t="s">
        <v>9</v>
      </c>
    </row>
    <row r="5" customFormat="false" ht="15" hidden="false" customHeight="false" outlineLevel="0" collapsed="false">
      <c r="A5" s="21"/>
      <c r="B5" s="3" t="s">
        <v>490</v>
      </c>
      <c r="C5" s="23" t="s">
        <v>491</v>
      </c>
      <c r="D5" s="3" t="s">
        <v>25</v>
      </c>
      <c r="E5" s="3" t="s">
        <v>492</v>
      </c>
      <c r="F5" s="33" t="s">
        <v>28</v>
      </c>
      <c r="G5" s="34" t="n">
        <f aca="false">INDEX(Prices!$B$5:$B$11,MATCH("1 gallon",Prices!$A$5:$A$11,0))</f>
        <v>20</v>
      </c>
    </row>
    <row r="6" customFormat="false" ht="15" hidden="false" customHeight="false" outlineLevel="0" collapsed="false">
      <c r="A6" s="21"/>
      <c r="B6" s="3" t="s">
        <v>493</v>
      </c>
      <c r="C6" s="23" t="s">
        <v>494</v>
      </c>
      <c r="D6" s="3" t="s">
        <v>25</v>
      </c>
      <c r="E6" s="3" t="s">
        <v>495</v>
      </c>
      <c r="F6" s="33" t="s">
        <v>28</v>
      </c>
      <c r="G6" s="34" t="n">
        <f aca="false">INDEX(Prices!$B$5:$B$11,MATCH("1 gallon",Prices!$A$5:$A$11,0))</f>
        <v>20</v>
      </c>
    </row>
    <row r="7" customFormat="false" ht="15" hidden="false" customHeight="false" outlineLevel="0" collapsed="false">
      <c r="A7" s="21"/>
      <c r="B7" s="3" t="s">
        <v>496</v>
      </c>
      <c r="C7" s="23" t="s">
        <v>497</v>
      </c>
      <c r="D7" s="3" t="s">
        <v>25</v>
      </c>
      <c r="E7" s="3" t="s">
        <v>498</v>
      </c>
      <c r="F7" s="35" t="s">
        <v>362</v>
      </c>
      <c r="G7" s="34" t="n">
        <f aca="false">INDEX(Prices!$B$5:$B$11,MATCH("1 gallon",Prices!$A$5:$A$11,0))</f>
        <v>20</v>
      </c>
    </row>
    <row r="8" customFormat="false" ht="15" hidden="false" customHeight="false" outlineLevel="0" collapsed="false">
      <c r="A8" s="21"/>
      <c r="B8" s="3" t="s">
        <v>499</v>
      </c>
      <c r="C8" s="23" t="s">
        <v>500</v>
      </c>
      <c r="D8" s="3" t="s">
        <v>25</v>
      </c>
      <c r="E8" s="3" t="s">
        <v>498</v>
      </c>
      <c r="F8" s="35" t="s">
        <v>362</v>
      </c>
      <c r="G8" s="34" t="n">
        <f aca="false">INDEX(Prices!$B$5:$B$11,MATCH("1 gallon",Prices!$A$5:$A$11,0))</f>
        <v>20</v>
      </c>
    </row>
    <row r="9" customFormat="false" ht="15" hidden="false" customHeight="false" outlineLevel="0" collapsed="false">
      <c r="A9" s="21"/>
      <c r="B9" s="3" t="s">
        <v>501</v>
      </c>
      <c r="C9" s="23" t="s">
        <v>502</v>
      </c>
      <c r="D9" s="3" t="s">
        <v>25</v>
      </c>
      <c r="E9" s="3" t="s">
        <v>495</v>
      </c>
      <c r="F9" s="36" t="s">
        <v>408</v>
      </c>
      <c r="G9" s="34" t="n">
        <f aca="false">INDEX(Prices!$B$5:$B$11,MATCH("1 gallon",Prices!$A$5:$A$11,0))</f>
        <v>20</v>
      </c>
    </row>
    <row r="11" customFormat="false" ht="15" hidden="false" customHeight="false" outlineLevel="0" collapsed="false">
      <c r="B11" s="23" t="s">
        <v>503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2026-09-15T23:06:14Z</dcterms:created>
  <dc:creator>openpyxl</dc:creator>
  <dc:description/>
  <dc:language>en-US</dc:language>
  <cp:lastModifiedBy/>
  <dcterms:modified xsi:type="dcterms:W3CDTF">2026-09-15T23:06:14Z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